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98\Desktop\"/>
    </mc:Choice>
  </mc:AlternateContent>
  <bookViews>
    <workbookView windowWidth="24750" windowHeight="10300"/>
  </bookViews>
  <sheets>
    <sheet name="S1 70 studies" sheetId="1" r:id="rId1"/>
    <sheet name="S2 geographical distribution" sheetId="2" r:id="rId2"/>
    <sheet name="S3 descriptive synthesis" sheetId="3" r:id="rId3"/>
    <sheet name="S4 constrained groups" sheetId="4" r:id="rId4"/>
    <sheet name="S5 PRISMA ScR checklist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<sst xmlns="http://schemas.openxmlformats.org/spreadsheetml/2006/main" count="1452" uniqueCount="794">
  <si>
    <t>Table S1. Characteristics of the 70 included studies.</t>
  </si>
  <si>
    <t>Note: No. is the study ID used in Table S4; bracketed reference numbers in Full reference / DOI refer to the main-text reference list. This table charts the 70 included studies and is not a record-level screening log for all 1,145 records.</t>
  </si>
  <si>
    <t>No.</t>
  </si>
  <si>
    <t>Author, Year</t>
  </si>
  <si>
    <t>Full reference / DOI (main-text reference no. in brackets)</t>
  </si>
  <si>
    <t>Country/Region</t>
  </si>
  <si>
    <t>World region</t>
  </si>
  <si>
    <t>Income group</t>
  </si>
  <si>
    <t>Study period / pandemic phase</t>
  </si>
  <si>
    <t>Sample size</t>
  </si>
  <si>
    <t>Population</t>
  </si>
  <si>
    <t>Transport mode</t>
  </si>
  <si>
    <t>Study design</t>
  </si>
  <si>
    <t>Data source</t>
  </si>
  <si>
    <t>Psychological construct</t>
  </si>
  <si>
    <t>Mobility outcome</t>
  </si>
  <si>
    <t>Vulnerable / constrained group</t>
  </si>
  <si>
    <t>Main finding</t>
  </si>
  <si>
    <t>Interpretive scope (not a quality rating)</t>
  </si>
  <si>
    <t>Charting notes</t>
  </si>
  <si>
    <t>Anwari et al., 2021</t>
  </si>
  <si>
    <t>[1] Anwari, N.; Ahmed, M.T.; Islam, M.R.; et al. Exploring the travel behavior changes caused by the COVID-19 crisis: A case study for a developing country. Transp. Res. Interdiscip. Perspect. 2021, 9, 100334. https://doi.org/10.1016/j.trip.2021.100334.</t>
  </si>
  <si>
    <t>Bangladesh</t>
  </si>
  <si>
    <t>South Asia</t>
  </si>
  <si>
    <t>Lower-middle income</t>
  </si>
  <si>
    <t>Restriction/reopening</t>
  </si>
  <si>
    <t>572 respondents</t>
  </si>
  <si>
    <t>Bangladeshi residents / travellers</t>
  </si>
  <si>
    <t>Mixed modes</t>
  </si>
  <si>
    <t>Cross-sectional survey</t>
  </si>
  <si>
    <t>Self-reported survey</t>
  </si>
  <si>
    <t>behavioural adaptation</t>
  </si>
  <si>
    <t>travel behaviour change; trip frequency/generation</t>
  </si>
  <si>
    <t>Low-income respondents; income-stratified travel analysis</t>
  </si>
  <si>
    <t>COVID-19 reduced trip frequency and shifted mode use in Bangladesh; limited online substitution and affordable alternatives constrained behavioural adaptation.</t>
  </si>
  <si>
    <t>Associations, stated responses or modelled relationships; not causal or longitudinal proof</t>
  </si>
  <si>
    <t>Study ID and main-text reference number are distinct. Sample units and retrospective or prospective observations are distinguished where extracted; missing extraction is not evidence that the source omitted the information.</t>
  </si>
  <si>
    <t>Barbieri et al., 2021</t>
  </si>
  <si>
    <t>[2] Barbieri, D.M.; Lou, B.; Passavanti, M.; et al. Impact of COVID-19 pandemic on mobility in ten countries and associated perceived risk for all transport modes. PLoS ONE 2021, 16, e0245886. https://doi.org/10.1371/journal.pone.0245886.</t>
  </si>
  <si>
    <t>Australia; Brazil; China; Ghana; India; Iran; Italy; Norway; South Africa; United States</t>
  </si>
  <si>
    <t>Multi-country/global</t>
  </si>
  <si>
    <t>Mixed</t>
  </si>
  <si>
    <t>9,394</t>
  </si>
  <si>
    <t>Adults from ten countries</t>
  </si>
  <si>
    <t>Risk perception; threat appraisal; protective coping</t>
  </si>
  <si>
    <t>mobility change</t>
  </si>
  <si>
    <t>Not specifically reported</t>
  </si>
  <si>
    <t>Across ten countries, perceived infection risk differed by transport mode and was associated with large reductions in commuting and non-commuting mobility.</t>
  </si>
  <si>
    <t>Harrington and Hadjiconstantinou, 2022</t>
  </si>
  <si>
    <t>[3] Harrington, D.M.; Hadjiconstantinou, M. Changes in commuting behaviours in response to the COVID-19 pandemic in the UK. J. Transp. Health 2022, 24, 101313. https://doi.org/10.1016/j.jth.2021.101313.</t>
  </si>
  <si>
    <t>United Kingdom</t>
  </si>
  <si>
    <t>Europe</t>
  </si>
  <si>
    <t>High income</t>
  </si>
  <si>
    <t>725 commuters in the analysis (525 car and 200 public-transport commuters), from an overall sample of 1134 adults</t>
  </si>
  <si>
    <t>UK commuters and working adults</t>
  </si>
  <si>
    <t>Cross-sectional online survey with retrospective and prospective questions; qualitative analysis of free-text responses</t>
  </si>
  <si>
    <t>Perceived behavioural control; commuting constraints</t>
  </si>
  <si>
    <t>commuting change</t>
  </si>
  <si>
    <t>Commuters/workers</t>
  </si>
  <si>
    <t>UK commuting changed substantially during restrictions, with car, active travel and public-transport intentions diverging as restrictions were lifted.</t>
  </si>
  <si>
    <t>Contextual and experiential evidence; not population prevalence</t>
  </si>
  <si>
    <t>Irawan et al., 2022</t>
  </si>
  <si>
    <t>[4] Irawan, M.Z.; Belgiawan, P.F.; Joewono, T.B.; et al. Exploring activity-travel behavior changes during the beginning of COVID-19 pandemic in Indonesia. Transportation 2022, 49, 529–553. https://doi.org/10.1007/s11116-021-10185-5.</t>
  </si>
  <si>
    <t>Indonesia</t>
  </si>
  <si>
    <t>Southeast Asia</t>
  </si>
  <si>
    <t>Upper-middle income</t>
  </si>
  <si>
    <t>1,062 respondents</t>
  </si>
  <si>
    <t>Indonesian residents / travellers</t>
  </si>
  <si>
    <t>Attitudes; descriptive norms; digital substitution</t>
  </si>
  <si>
    <t>Travel behaviour change; telework/e-learning/teleshopping</t>
  </si>
  <si>
    <t>Activity-travel behaviour in Indonesia changed through ICT use, activity suppression and modified travel patterns during the early pandemic period.</t>
  </si>
  <si>
    <t>Parady et al., 2020</t>
  </si>
  <si>
    <t>[5] Parady, G.; Taniguchi, A.; Takami, K. Travel behavior changes during the COVID-19 pandemic in Japan: Analyzing the effects of risk perception and social influence on going-out self-restriction. Transp. Res. Interdiscip. Perspect. 2020, 7, 100181. https://doi.org/10.1016/j.trip.2020.100181.</t>
  </si>
  <si>
    <t>Japan</t>
  </si>
  <si>
    <t>East Asia</t>
  </si>
  <si>
    <t>Acute disruption</t>
  </si>
  <si>
    <t>800 respondents in wave 1; 722 in follow-up wave</t>
  </si>
  <si>
    <t>General residents</t>
  </si>
  <si>
    <t>Out-of-home travel for non-work activities; multiple modes</t>
  </si>
  <si>
    <t>Two-wave panel survey</t>
  </si>
  <si>
    <t>Repeated self-reported questionnaires</t>
  </si>
  <si>
    <t>risk perception</t>
  </si>
  <si>
    <t>In Japan, risk perception and social influence were linked to self-restriction in going-out behaviour during the pandemic.</t>
  </si>
  <si>
    <t>Change across observations; temporal coverage does not establish causality</t>
  </si>
  <si>
    <t>Pawar et al., 2020</t>
  </si>
  <si>
    <t>[6] Pawar, D.S.; Yadav, A.K.; Akolekar, N.; et al. Impact of physical distancing due to novel coronavirus (SARS-CoV-2) on daily travel for work during transition to lockdown. Transp. Res. Interdiscip. Perspect. 2020, 7, 100203. https://doi.org/10.1016/j.trip.2020.100203.</t>
  </si>
  <si>
    <t>India</t>
  </si>
  <si>
    <t>1,542 valid respondents</t>
  </si>
  <si>
    <t>Commuters</t>
  </si>
  <si>
    <t>Public transport</t>
  </si>
  <si>
    <t>trip frequency/generation</t>
  </si>
  <si>
    <t>Physical distancing during the transition to lockdown changed work-trip frequency and mode choice, especially for commuters dependent on daily travel.</t>
  </si>
  <si>
    <t>Mehdizadeh et al., 2022</t>
  </si>
  <si>
    <t>[7] Mehdizadeh, M.; Fallah Zavareh, M.; Nordfjaern, T. Explaining trip generation during the COVID-19 pandemic: A psychological perspective. J. Transp. Health 2022, 26, 101390. https://doi.org/10.1016/j.jth.2022.101390.</t>
  </si>
  <si>
    <t>Iran</t>
  </si>
  <si>
    <t>Middle East</t>
  </si>
  <si>
    <t>April–June 2020; early COVID-19 disruption</t>
  </si>
  <si>
    <t>369</t>
  </si>
  <si>
    <t>Young adults in Iran</t>
  </si>
  <si>
    <t>Perceived behavioural control; TPB; moral obligation</t>
  </si>
  <si>
    <t>Psychological factors helped explain reductions in non-essential trips during COVID-19, supporting a behavioural interpretation of trip generation.</t>
  </si>
  <si>
    <t>Tirachini and Cats, 2020</t>
  </si>
  <si>
    <t>[8] Tirachini, A.; Cats, O. COVID-19 and Public Transportation: Current Assessment, Prospects, and Research Needs. J. Public Transp. 2020. https://doi.org/10.5038/2375-0901.22.1.1.</t>
  </si>
  <si>
    <t>Multi-country / international literature</t>
  </si>
  <si>
    <t>Not applicable (assessment / research-needs review)</t>
  </si>
  <si>
    <t>Public-transport users and transport authorities discussed in reviewed evidence</t>
  </si>
  <si>
    <t>Conceptual/policy review</t>
  </si>
  <si>
    <t>Literature review</t>
  </si>
  <si>
    <t>public-transport use/avoidance</t>
  </si>
  <si>
    <t>Public-transport users/services</t>
  </si>
  <si>
    <t>The paper reviews immediate public-transport impacts of COVID-19 and identifies service recovery, perceived safety and research gaps as central issues.</t>
  </si>
  <si>
    <t>Contextual synthesis; not a primary effect estimate</t>
  </si>
  <si>
    <t>Vickerman, 2021</t>
  </si>
  <si>
    <t>[9] Vickerman, R. Will Covid-19 put the public back in public transport? A UK perspective. Transp. Policy 2021, 103, 95–102. https://doi.org/10.1016/j.tranpol.2021.01.005.</t>
  </si>
  <si>
    <t>Not applicable (policy perspective paper)</t>
  </si>
  <si>
    <t>UK public-transport users and operators</t>
  </si>
  <si>
    <t>Policy perspective / conceptual analysis</t>
  </si>
  <si>
    <t>Published evidence and policy discussion; no original questionnaire dataset</t>
  </si>
  <si>
    <t>Trust; social norms; transport disadvantage</t>
  </si>
  <si>
    <t>The UK perspective argues that public transport recovery depends on restoring passenger confidence while maintaining its environmental and accessibility role.</t>
  </si>
  <si>
    <t>Bandyopadhyaya and Bandyopadhyaya, 2022</t>
  </si>
  <si>
    <t>[10] Bandyopadhyaya, V.; Bandyopadhyaya, R. Understanding public transport use intention post Covid-19 outbreak using modified theory of planned behavior: Case study from developing country perspective. Case Stud. Transp. Policy 2022, 10, 2044–2052. https://doi.org/10.1016/j.cstp.2022.09.002.</t>
  </si>
  <si>
    <t>July–September 2020 and July 2022 survey collection periods</t>
  </si>
  <si>
    <t>303 valid responses</t>
  </si>
  <si>
    <t>Regular commuters in Patna and Kolkata, India</t>
  </si>
  <si>
    <t>Questionnaire-based structural equation modelling</t>
  </si>
  <si>
    <t>Self-reported commuter questionnaires</t>
  </si>
  <si>
    <t>perceived behavioural control/TPB</t>
  </si>
  <si>
    <t>A modified Theory of Planned Behaviour model explains post-COVID public-transport use intention in India, with attitudes, norms and perceived control shaping intentions.</t>
  </si>
  <si>
    <t>Zafri et al., 2021</t>
  </si>
  <si>
    <t>[11] Zafri, N.M.; Khan, A.; Jamal, S.; et al. Impacts of the COVID-19 Pandemic on Active Travel Mode Choice in Bangladesh: A Study from the Perspective of Sustainability and New Normal Situation. Sustainability 2021, 13, 6975. https://doi.org/10.3390/su13126975.</t>
  </si>
  <si>
    <t>1 July–31 August 2020; expectations for a future new-normal situation</t>
  </si>
  <si>
    <t>804 respondents</t>
  </si>
  <si>
    <t>Bangladeshi residents / active-travel users</t>
  </si>
  <si>
    <t>Walking/cycling</t>
  </si>
  <si>
    <t>mode choice</t>
  </si>
  <si>
    <t>Low-income households; income-stratified expected active-travel changes</t>
  </si>
  <si>
    <t>Respondents expected increases in walking (56%) and cycling (45%); the analysis concerns stated expectations, not observed post-pandemic changes.</t>
  </si>
  <si>
    <t>Wang and Gao, 2022</t>
  </si>
  <si>
    <t>[12] Wang, Y.; Gao, Y. Travel satisfaction and travel well-being: Which is more related to travel choice behaviour in the post COVID-19 pandemic? Evidence from public transport travellers in Xi’an, China. Transp. Res. Part A Policy Pract. 2022, 166, 218–233. https://doi.org/10.1016/j.tra.2022.10.003.</t>
  </si>
  <si>
    <t>China</t>
  </si>
  <si>
    <t>Transition</t>
  </si>
  <si>
    <t>604 valid responses from 816 collected questionnaires</t>
  </si>
  <si>
    <t>Travellers in Xi’an, China</t>
  </si>
  <si>
    <t>Travel satisfaction; travel well-being; negative affect</t>
  </si>
  <si>
    <t>Among public-transport travellers in Xi'an, travel satisfaction and travel well-being were linked to post-pandemic public-transport choice behaviour.</t>
  </si>
  <si>
    <t>Aaditya and Rahul, 2021</t>
  </si>
  <si>
    <t>[20] Aaditya, B.; Rahul, T.M. Psychological impacts of COVID-19 pandemic on the mode choice behaviour: A hybrid choice modelling approach. Transp. Policy 2021, 108, 47–58. https://doi.org/10.1016/j.tranpol.2021.05.003.</t>
  </si>
  <si>
    <t>Not extracted; no numerical sample size used in this synthesis</t>
  </si>
  <si>
    <t>Indian urban and semi-urban travellers</t>
  </si>
  <si>
    <t>Hybrid/structural choice model</t>
  </si>
  <si>
    <t>Perceived safety; pandemic knowledge; lockdown perceptions</t>
  </si>
  <si>
    <t>The hybrid choice model shows that psychological perceptions during COVID-19 influenced mode choice and the appeal of non-motorised/private alternatives.</t>
  </si>
  <si>
    <t>Zhang et al., 2021</t>
  </si>
  <si>
    <t>[21] Zhang, X.; Liu, D.; Wang, Y.; et al. Behavioral Intentions of Urban Rail Transit Passengers during the COVID-19 Pandemic in Tianjin, China: A Model Integrating the Theory of Planned Behavior and Customer Satisfaction Theory. J. Adv. Transp. 2021, 2021, 1–12. https://doi.org/10.1155/2021/8793101.</t>
  </si>
  <si>
    <t>983</t>
  </si>
  <si>
    <t>Commuters; General residents</t>
  </si>
  <si>
    <t>Perceived behavioural control; TPB; customer satisfaction</t>
  </si>
  <si>
    <t>mobility outcome</t>
  </si>
  <si>
    <t>The integrated TPB and satisfaction model indicates that attitudes, subjective norms, perceived control and satisfaction shape urban rail passengers' behavioural intentions.</t>
  </si>
  <si>
    <t>Zhao and Gao, 2022</t>
  </si>
  <si>
    <t>[22] Zhao, P.; Gao, Y. Public transit travel choice in the post COVID-19 pandemic era: An application of the extended Theory of Planned behavior. Travel Behav. Soc. 2022, 28, 181–195. https://doi.org/10.1016/j.tbs.2022.04.002.</t>
  </si>
  <si>
    <t>761 valid respondents</t>
  </si>
  <si>
    <t>Beijing residents / public-transport users</t>
  </si>
  <si>
    <t>Perceived behavioural control; risk perception; habit</t>
  </si>
  <si>
    <t>public-transport use/avoidance; travel behaviour change</t>
  </si>
  <si>
    <t>Captive and choice public-transport users</t>
  </si>
  <si>
    <t>The extended TPB application shows that perceived knowledge, risk, habits and attitudes affected public-transit choice after the acute outbreak period.</t>
  </si>
  <si>
    <t>Aloi et al., 2020</t>
  </si>
  <si>
    <t>[23] Aloi, A.; Alonso, B.; Benavente, J.; et al. Effects of the COVID-19 Lockdown on Urban Mobility: Empirical Evidence from the City of Santander (Spain). Sustainability 2020, 12, 3870. https://doi.org/10.3390/su12093870.</t>
  </si>
  <si>
    <t>Spain</t>
  </si>
  <si>
    <t>Before and during the March 2020 lockdown</t>
  </si>
  <si>
    <t>System-level urban mobility observations; no individual survey sample</t>
  </si>
  <si>
    <t>Public transport users</t>
  </si>
  <si>
    <t>Before–after observational analysis of urban mobility</t>
  </si>
  <si>
    <t>Traffic counters, public-transport operational data and environmental observations</t>
  </si>
  <si>
    <t>Urban mobility in Santander declined sharply during lockdown, with public transport showing a stronger drop than private-car traffic.</t>
  </si>
  <si>
    <t>Wang et al., 2022</t>
  </si>
  <si>
    <t>[24] Wang, J.; Huang, J.; Yang, H.; et al. Resilience and recovery of public transport use during COVID-19. npj Urban Sustain. 2022, 2, 18. https://doi.org/10.1038/s42949-022-00061-1.</t>
  </si>
  <si>
    <t>November 2019–September 2020; pre-pandemic baseline, disruption and early recovery</t>
  </si>
  <si>
    <t>Smart-card / public-transport operational records; no individual survey sample</t>
  </si>
  <si>
    <t>Commuters; Travellers</t>
  </si>
  <si>
    <t>Longitudinal smart-card mobility analysis</t>
  </si>
  <si>
    <t>Public-transport smart-card records</t>
  </si>
  <si>
    <t>resilience/recovery</t>
  </si>
  <si>
    <t>public-transport use/avoidance; recovery/persistence</t>
  </si>
  <si>
    <t>Public-transport users/services; older adults; students; commuters</t>
  </si>
  <si>
    <t>Observed public-transport data show uneven resilience and recovery patterns across user groups and activity purposes during COVID-19.</t>
  </si>
  <si>
    <t>van Wee and Witlox, 2021</t>
  </si>
  <si>
    <t>[16] van Wee, B.; Witlox, F. COVID-19 and its long-term effects on activity participation and travel behaviour: A multiperspective view. J. Transp. Geogr. 2021, 95, 103144. https://doi.org/10.1016/j.jtrangeo.2021.103144.</t>
  </si>
  <si>
    <t>Multi-country</t>
  </si>
  <si>
    <t>Not applicable (multi-perspective review)</t>
  </si>
  <si>
    <t>Travel behaviour change; telework/digital substitution</t>
  </si>
  <si>
    <t>The multi-perspective review argues that long-term travel change depends on the interaction between activity participation, telework, habits and policy responses.</t>
  </si>
  <si>
    <t>Ceccato et al., 2021</t>
  </si>
  <si>
    <t>[17] Ceccato, R.; Rossi, R.; Gastaldi, M. Travel Demand Prediction during COVID-19 Pandemic: Educational and Working Trips at the University of Padova. Sustainability 2021, 13, 6596. https://doi.org/10.3390/su13126596.</t>
  </si>
  <si>
    <t>Italy</t>
  </si>
  <si>
    <t>University students and employees in Padova</t>
  </si>
  <si>
    <t>Commuting by multiple modes</t>
  </si>
  <si>
    <t>Students/university travellers; Commuters/workers</t>
  </si>
  <si>
    <t>University-related work and education trips changed during COVID-19, showing how institutional schedules can reshape educational and commuting demand.</t>
  </si>
  <si>
    <t>Airak et al., 2023</t>
  </si>
  <si>
    <t>[18] Airak, S.; Sukor, N.S.A.; Rahman, N.A. Travel behaviour changes and risk perception during COVID-19: A case study of Malaysia. Transp. Res. Interdiscip. Perspect. 2023, 18, 100784. https://doi.org/10.1016/j.trip.2023.100784.</t>
  </si>
  <si>
    <t>Malaysia</t>
  </si>
  <si>
    <t>Two survey rounds during the 2021 pandemic/recovery context</t>
  </si>
  <si>
    <t>2129 respondents in the first survey and 2217 in the second survey</t>
  </si>
  <si>
    <t>Adults residing in Malaysia</t>
  </si>
  <si>
    <t>Repeated cross-sectional surveys</t>
  </si>
  <si>
    <t>In Malaysia, risk perception was associated with changes in trip making and mode-related travel behaviour during the pandemic and recovery period.</t>
  </si>
  <si>
    <t>Adam et al., 2023</t>
  </si>
  <si>
    <t>[25] Adam, M.; Sayagh, D.; Buhler, T. Changes in cycling practices in France during the Covid-19 pandemic. An illusory reduction in inequalities. J. Transp. Health 2023, 32, 101655. https://doi.org/10.1016/j.jth.2023.101655.</t>
  </si>
  <si>
    <t>France</t>
  </si>
  <si>
    <t>May–October 2021 survey, with retrospective cycling-change questions</t>
  </si>
  <si>
    <t>7343 cyclists; 1594 supplied free-text comments</t>
  </si>
  <si>
    <t>Cyclists</t>
  </si>
  <si>
    <t>active travel/cycling</t>
  </si>
  <si>
    <t>Unequal/vulnerable groups</t>
  </si>
  <si>
    <t>Cycling increased for some users in France, but the change did not remove pre-existing inequalities in cycling practice.</t>
  </si>
  <si>
    <t>Molloy et al., 2021</t>
  </si>
  <si>
    <t>[26] Molloy, J.; Schatzmann, T.; Schoeman, B.; et al. Observed impacts of the Covid-19 first wave on travel behaviour in Switzerland based on a large GPS panel. Transp. Policy 2021, 104, 43–51. https://doi.org/10.1016/j.tranpol.2021.01.009.</t>
  </si>
  <si>
    <t>Switzerland</t>
  </si>
  <si>
    <t>Autumn 2019 baseline and March–August 2020 pandemic observations</t>
  </si>
  <si>
    <t>1439 participants in the analysed GPS panel</t>
  </si>
  <si>
    <t>Longitudinal GPS panel with supplementary questionnaires</t>
  </si>
  <si>
    <t>GPS traces and self-reported questionnaires</t>
  </si>
  <si>
    <t>travel behaviour change</t>
  </si>
  <si>
    <t>Swiss GPS panel data document large first-wave reductions in travel and reveal how observed mobility changed across stages of restrictions.</t>
  </si>
  <si>
    <t>Awad-Núñez et al., 2021</t>
  </si>
  <si>
    <t>[27] Awad-Núñez, S.; Julio, R.; Gomez, J.; et al. Post-COVID-19 travel behaviour patterns: impact on the willingness to pay of users of public transport and shared mobility services in Spain. Eur. Transp. Res. Rev. 2021, 13, 20. https://doi.org/10.1186/s12544-021-00476-4.</t>
  </si>
  <si>
    <t>984 valid respondents</t>
  </si>
  <si>
    <t>Public-transport and shared-mobility users in Spain</t>
  </si>
  <si>
    <t>Public transport; Shared mobility</t>
  </si>
  <si>
    <t>Cross-sectional revealed- and stated-preference survey with econometric analysis</t>
  </si>
  <si>
    <t>Self-reported questionnaires</t>
  </si>
  <si>
    <t>intention/willingness</t>
  </si>
  <si>
    <t>public-transport use/avoidance; travel behaviour change; mobility change</t>
  </si>
  <si>
    <t>Post-COVID willingness to pay for public transport and shared mobility in Spain was shaped by perceived safety, service attributes and user preferences.</t>
  </si>
  <si>
    <t>Magassy et al., 2024</t>
  </si>
  <si>
    <t>[28] Magassy, T.B.; Batur, I.; Mondal, A.; et al. Evolution of Mode Use During the COVID-19 Pandemic in the United States: Implications for the Future of Transit. Transp. Res. Rec. J. Transp. Res. Board 2024, 2678, 567–579. https://doi.org/10.1177/03611981231166942.</t>
  </si>
  <si>
    <t>United States</t>
  </si>
  <si>
    <t>North America</t>
  </si>
  <si>
    <t>Post-pandemic recovery</t>
  </si>
  <si>
    <t>930 panel respondents used for matched-wave analysis</t>
  </si>
  <si>
    <t>US residents / travellers</t>
  </si>
  <si>
    <t>Panel/longitudinal survey</t>
  </si>
  <si>
    <t>mode use</t>
  </si>
  <si>
    <t>US panel evidence shows evolving mode use during the pandemic and highlights implications for the future recovery of transit demand.</t>
  </si>
  <si>
    <t>Bouzaghrane et al., 2024</t>
  </si>
  <si>
    <t>[29] Bouzaghrane, M.A.; Obeid, H.; González, M.; et al. Human mobility reshaped? Deciphering the impacts of the Covid-19 pandemic on activity patterns, spatial habits, and schedule habits. EPJ Data Sci. 2024, 13, 24. https://doi.org/10.1140/epjds/s13688-024-00463-4.</t>
  </si>
  <si>
    <t>January 2020–September 2022</t>
  </si>
  <si>
    <t>Approximately 21,700 US smartphone users</t>
  </si>
  <si>
    <t>US smartphone-panel users</t>
  </si>
  <si>
    <t>Longitudinal passive smartphone-mobility analysis</t>
  </si>
  <si>
    <t>Smartphone-derived visits to points of interest</t>
  </si>
  <si>
    <t>habit/persistence</t>
  </si>
  <si>
    <t>US smartphone panel evidence indicates that activity patterns, spatial habits and schedules were reshaped but not uniformly transformed by the pandemic.</t>
  </si>
  <si>
    <t>Campisi et al., 2022</t>
  </si>
  <si>
    <t>[30] Campisi, T.; Basbas, S.; Al-Rashid, M.A.; et al. A region-wide survey on emotional and psychological impacts of COVID-19 on public transport choices in Sicily, Italy. Trans. Transp. Sci. 2022, 12, 34–43. https://doi.org/10.5507/tots.2021.010.</t>
  </si>
  <si>
    <t>October–December 2020 survey with retrospective questions about three pandemic phases</t>
  </si>
  <si>
    <t>700 respondents</t>
  </si>
  <si>
    <t>Residents in Sicily, Italy</t>
  </si>
  <si>
    <t>psychological response</t>
  </si>
  <si>
    <t>The Sicily survey links emotional and psychological responses to changes in public-transport choices during COVID-19.</t>
  </si>
  <si>
    <t>Chen et al., 2022</t>
  </si>
  <si>
    <t>[31] Chen, C.; Feng, T.; Gu, X. Role of latent factors and public policies in travel decisions under COVID-19 pandemic: Findings of a hybrid choice model. Sustain. Cities Soc. 2022, 78, 103601. https://doi.org/10.1016/j.scs.2021.103601.</t>
  </si>
  <si>
    <t>Netherlands</t>
  </si>
  <si>
    <t>394 completed valid surveys; 3,152 stated-choice observations</t>
  </si>
  <si>
    <t>Residents of major cities in the Netherlands</t>
  </si>
  <si>
    <t>Risk perception; fear/anxiety; social responsibility</t>
  </si>
  <si>
    <t>The hybrid choice model shows that latent factors and policy measures jointly influenced transport decisions under COVID-19 in the Dutch context.</t>
  </si>
  <si>
    <t>Ciriaco et al., 2023</t>
  </si>
  <si>
    <t>[32] Ciriaco, T.G.M.; Pitombo, C.S.; Assirati, L. Travel behavior and activity resilience regarding the COVID-19 pandemic in Brazil: An approach based on smartphone panel data. Case Stud. Transp. Policy 2023, 12, 100998. https://doi.org/10.1016/j.cstp.2023.100998.</t>
  </si>
  <si>
    <t>Brazil</t>
  </si>
  <si>
    <t>Latin America</t>
  </si>
  <si>
    <t>Seven-day smartphone observations in September/October 2020; subsequent expectations are prospective, not observed recovery</t>
  </si>
  <si>
    <t>Brazilian smartphone-panel users</t>
  </si>
  <si>
    <t>GPS/smartphone trace</t>
  </si>
  <si>
    <t>GPS/smartphone data</t>
  </si>
  <si>
    <t>travel behaviour change; recovery/persistence</t>
  </si>
  <si>
    <t>Brazilian smartphone panel data show activity and travel resilience patterns, including uneven recovery across activity types and mobility behaviours.</t>
  </si>
  <si>
    <t>de Palma et al., 2022</t>
  </si>
  <si>
    <t>[33] de Palma, A.; Vosough, S.; Liao, F. An overview of effects of COVID-19 on mobility and lifestyle: 18 months since the outbreak. Transp. Res. Part A Policy Pract. 2022, 159, 372–397. https://doi.org/10.1016/j.tra.2022.03.024.</t>
  </si>
  <si>
    <t>Not applicable (overview / review paper)</t>
  </si>
  <si>
    <t>General population covered by reviewed mobility and lifestyle studies</t>
  </si>
  <si>
    <t>Literature overview / conceptual synthesis</t>
  </si>
  <si>
    <t>Previously published mobility and lifestyle research</t>
  </si>
  <si>
    <t>The overview synthesizes mobility and lifestyle changes over the first 18 months of COVID-19, emphasizing heterogeneity across activities and groups.</t>
  </si>
  <si>
    <t>Chalabi and Dia, 2024</t>
  </si>
  <si>
    <t>[34] Chalabi, G.; Dia, H. The Impacts of Remote Work and Attitudinal Shifts on Commuting Reductions in Post-COVID Melbourne, Australia. Sustainability 2024, 16, 7289. https://doi.org/10.3390/su16177289.</t>
  </si>
  <si>
    <t>Australia</t>
  </si>
  <si>
    <t>Oceania</t>
  </si>
  <si>
    <t>White-collar workers in Melbourne</t>
  </si>
  <si>
    <t>Commuting change; telework</t>
  </si>
  <si>
    <t>In post-COVID Melbourne, remote work and attitudinal shifts contributed to lower commuting and changed expectations about work travel.</t>
  </si>
  <si>
    <t>Victoriano-Habit and El-Geneidy, 2024</t>
  </si>
  <si>
    <t>[35] Victoriano-Habit, R.; El-Geneidy, A. Studying the Interrelationship between Telecommuting during COVID-19, residential local accessibility, and active travel: a panel study in Montréal, Canada. Transportation 2024, 51, 1149–1166. https://doi.org/10.1007/s11116-022-10369-7.</t>
  </si>
  <si>
    <t>Canada</t>
  </si>
  <si>
    <t>Matched 2019 and 2021 survey waves</t>
  </si>
  <si>
    <t>452 respondents who were employed in both waves</t>
  </si>
  <si>
    <t>Montréal residents / telecommuters and active travellers</t>
  </si>
  <si>
    <t>Two-wave longitudinal survey</t>
  </si>
  <si>
    <t>Matched self-reported questionnaires</t>
  </si>
  <si>
    <t>Telecommuting and active non-work travel</t>
  </si>
  <si>
    <t>The Montréal panel study links telecommuting, local accessibility and active travel, showing that working from home can reshape neighbourhood activity patterns.</t>
  </si>
  <si>
    <t>Garaus and Garaus, 2021</t>
  </si>
  <si>
    <t>[36] Garaus, M.; Garaus, C. The Impact of the Covid-19 Pandemic on Consumers' Intention to Use Shared-Mobility Services in German Cities. Front. Psychol. 2021, 12, 646593. https://doi.org/10.3389/fpsyg.2021.646593.</t>
  </si>
  <si>
    <t>Germany</t>
  </si>
  <si>
    <t>240 respondents</t>
  </si>
  <si>
    <t>Consumers in German cities</t>
  </si>
  <si>
    <t>Fear of COVID-19; media signals; shared-mobility intentions</t>
  </si>
  <si>
    <t>In German cities, the pandemic affected consumers' intention to use shared mobility, mainly through perceived risk and service confidence.</t>
  </si>
  <si>
    <t>Gnerre et al., 2022</t>
  </si>
  <si>
    <t>[37] Gnerre, M.; Abati, D.; Bina, M.; et al. Risk perception and travel satisfaction associated with the use of public transport in the time of COVID-19. The case of Turin, Italy. PLoS ONE 2022, 17, e0265245. https://doi.org/10.1371/journal.pone.0265245.</t>
  </si>
  <si>
    <t>January–March 2021 survey with retrospective and prospective questions</t>
  </si>
  <si>
    <t>448 public-transport users</t>
  </si>
  <si>
    <t>Public-transport users in Turin, Italy</t>
  </si>
  <si>
    <t>Risk perception; travel satisfaction; negative affect</t>
  </si>
  <si>
    <t>In Turin, perceived risk and travel satisfaction were associated with public-transport use and evaluations during the COVID-19 period.</t>
  </si>
  <si>
    <t>Helfers et al., 2022</t>
  </si>
  <si>
    <t>[38] Helfers, A.; Reiserer, M.; Schneider, N.; et al. Should I Stay or Should I Go? Risk Perception and Use of Local Public Transport During the COVID-19 Pandemic. Front. Psychol. 2022, 13, 926539. https://doi.org/10.3389/fpsyg.2022.926539.</t>
  </si>
  <si>
    <t>918</t>
  </si>
  <si>
    <t>Local public-transport users and non-users in Germany</t>
  </si>
  <si>
    <t>Public transport; Private car</t>
  </si>
  <si>
    <t>Risk perception influenced whether people stayed with or avoided local public transport during the pandemic.</t>
  </si>
  <si>
    <t>Aparicio et al., 2021</t>
  </si>
  <si>
    <t>[39] Aparicio, J.T.; Arsenio, E.; Henriques, R. Understanding the Impacts of the COVID-19 Pandemic on Public Transportation Travel Patterns in the City of Lisbon. Sustainability 2021, 13, 8342. https://doi.org/10.3390/su13158342.</t>
  </si>
  <si>
    <t>Portugal</t>
  </si>
  <si>
    <t>Public-transport smart-card records; the unit of observation is a recorded transit journey rather than a survey respondent</t>
  </si>
  <si>
    <t>Public-transport users in Lisbon</t>
  </si>
  <si>
    <t>Before–after smart-card mobility analysis</t>
  </si>
  <si>
    <t>Bus, metro and tram smart-card records</t>
  </si>
  <si>
    <t>The Lisbon case documents major public-transport travel-pattern changes and points to service confidence as a recovery challenge.</t>
  </si>
  <si>
    <t>Hiselius and Arnfalk, 2021</t>
  </si>
  <si>
    <t>[40] Hiselius, L.W.; Arnfalk, P. When the impossible becomes possible: COVID-19’s impact on work and travel patterns in Swedish public agencies. Eur. Transp. Res. Rev. 2021, 13, 17. https://doi.org/10.1186/s12544-021-00471-9.</t>
  </si>
  <si>
    <t>Sweden</t>
  </si>
  <si>
    <t>Mid-April–early May 2020; early pandemic</t>
  </si>
  <si>
    <t>Employees of five Swedish public agencies; respondent total not extracted</t>
  </si>
  <si>
    <t>Employees in Swedish public agencies</t>
  </si>
  <si>
    <t>Employee questionnaire study across five public agencies</t>
  </si>
  <si>
    <t>Self-reported employee survey</t>
  </si>
  <si>
    <t>Telework; virtual meetings; commuting and business-travel change</t>
  </si>
  <si>
    <t>Swedish public agencies experienced rapid shifts in work and travel patterns, showing that previously unlikely telework arrangements became feasible.</t>
  </si>
  <si>
    <t>Hotle et al., 2020</t>
  </si>
  <si>
    <t>[41] Hotle, S.; Murray-Tuite, P.; Singh, K. Influenza risk perception and travel-related health protection behavior in the US: Insights for the aftermath of the COVID-19 outbreak. Transp. Res. Interdiscip. Perspect. 2020, 5, 100127. https://doi.org/10.1016/j.trip.2020.100127.</t>
  </si>
  <si>
    <t>March 2016 influenza-risk survey; pre-COVID-19 evidence discussed in relation to COVID-19</t>
  </si>
  <si>
    <t>2168 respondents</t>
  </si>
  <si>
    <t>US adults / travellers</t>
  </si>
  <si>
    <t>Cross-sectional influenza-risk and hypothetical protective-travel survey</t>
  </si>
  <si>
    <t>US evidence on influenza risk perception shows that perceived health risk is associated with travel-related protective behaviour, offering lessons for COVID-19 recovery.</t>
  </si>
  <si>
    <t>Bagdatli and Ipek, 2022</t>
  </si>
  <si>
    <t>[42] Bagdatli, M.E.C.; Ipek, F. Transport mode preferences of university students in post-COVID-19 pandemic. Transp. Policy 2022, 118, 20–32. https://doi.org/10.1016/j.tranpol.2022.01.017.</t>
  </si>
  <si>
    <t>Turkey</t>
  </si>
  <si>
    <t>Pandemic survey of expected post-pandemic travel; expectations are not observed recovery</t>
  </si>
  <si>
    <t>416 valid responses from 497 collected questionnaires</t>
  </si>
  <si>
    <t>Students; Students/university travellers</t>
  </si>
  <si>
    <t>University students' post-COVID transport preferences shifted across modes, reflecting safety concerns, habits and constraints.</t>
  </si>
  <si>
    <t>Xu et al., 2023</t>
  </si>
  <si>
    <t>[43] Xu, N.; Nie, Q.; Liu, J.; et al. Post-pandemic shared mobility and active travel in Alabama: A machine learning analysis of COVID-19 survey data. Travel Behav. Soc. 2023, 32, 100584. https://doi.org/10.1016/j.tbs.2023.100584.</t>
  </si>
  <si>
    <t>481 respondents</t>
  </si>
  <si>
    <t>Alabama residents / shared-mobility and active-travel users</t>
  </si>
  <si>
    <t>Walking/cycling; Shared mobility</t>
  </si>
  <si>
    <t>travel behaviour change; mobility change</t>
  </si>
  <si>
    <t>The Alabama analysis identifies factors associated with post-pandemic shared-mobility and active-travel choices using COVID-19 survey evidence.</t>
  </si>
  <si>
    <t>Pawluk De-Toledo et al., 2024</t>
  </si>
  <si>
    <t>[44] Pawluk De-Toledo, K.; O'Hern, S.; Koppel, S. “I saw a fox in Melbourne CBD”: Urban travel behaviour changes during COVID-19 and beyond. Transp. Res. Part F Traffic Psychol. Behav. 2024, 100, 115–132. https://doi.org/10.1016/j.trf.2023.11.010.</t>
  </si>
  <si>
    <t>Stakeholder perspectives on COVID-19 travel changes and their possible persistence; not a measured post-pandemic panel</t>
  </si>
  <si>
    <t>19 stakeholder interviews and a review of 41 papers</t>
  </si>
  <si>
    <t>Transport stakeholders in Melbourne</t>
  </si>
  <si>
    <t>Qualitative interview study combined with a literature review</t>
  </si>
  <si>
    <t>Semi-structured stakeholder interviews and published literature</t>
  </si>
  <si>
    <t>The Melbourne study uses pandemic-period observations to discuss changes in travel, road use and urban activity patterns.</t>
  </si>
  <si>
    <t>König and Dreßler, 2021</t>
  </si>
  <si>
    <t>[45] König, A.; Dreßler, A. A mixed-methods analysis of mobility behavior changes in the COVID-19 era in a rural case study. Eur. Transp. Res. Rev. 2021, 13, 15. https://doi.org/10.1186/s12544-021-00472-8.</t>
  </si>
  <si>
    <t>15 telephone interviews and 301 household survey responses</t>
  </si>
  <si>
    <t>Mixed-method rural case study</t>
  </si>
  <si>
    <t>Telephone interviews and household questionnaires</t>
  </si>
  <si>
    <t>The rural German case shows that many residents reported limited mobility change, while constraints and adaptation differed by household and local context.</t>
  </si>
  <si>
    <t>Lucchesi et al., 2022</t>
  </si>
  <si>
    <t>[46] Lucchesi, S.T.; Tavares, V.B.; Rocha, M.K.; et al. Public Transport COVID-19-Safe: New Barriers and Policies to Implement Effective Countermeasures under User’s Safety Perspective. Sustainability 2022, 14, 2945. https://doi.org/10.3390/su14052945.</t>
  </si>
  <si>
    <t>150 regular public-transport users</t>
  </si>
  <si>
    <t>Public-transport users in Brazil</t>
  </si>
  <si>
    <t>Perceived safety; infection risk; crowding</t>
  </si>
  <si>
    <t>Brazilian public-transport users identified safety and service-quality measures as important for perceived protection during COVID-19.</t>
  </si>
  <si>
    <t>Lee et al., 2024</t>
  </si>
  <si>
    <t>[47] Lee, S.; Kim, J.; Cho, K. Temporal dynamics of public transportation ridership in Seoul before, during, and after COVID-19 from urban resilience perspective. Sci. Rep. 2024, 14, 8981. https://doi.org/10.1038/s41598-024-59323-w.</t>
  </si>
  <si>
    <t>South Korea (Seoul)</t>
  </si>
  <si>
    <t>January 2019–December 2023; baseline and multiple pandemic/recovery phases</t>
  </si>
  <si>
    <t>Seoul public-transport smart-card records; system-level observations rather than a respondent sample</t>
  </si>
  <si>
    <t>Public-transport users in Seoul, South Korea</t>
  </si>
  <si>
    <t>Longitudinal smart-card analysis with spatial difference-in-differences modelling</t>
  </si>
  <si>
    <t>Transit use remained below the pre-pandemic baseline across severe, stable and post-pandemic phases; the study reports heterogeneous and incomplete recovery in Seoul.</t>
  </si>
  <si>
    <t>Luan et al., 2021</t>
  </si>
  <si>
    <t>[48] Luan, S.; Yang, Q.; Jiang, Z.; et al. Exploring the impact of COVID-19 on individual's travel mode choice in China. Transp. Policy 2021, 106, 271–280. https://doi.org/10.1016/j.tranpol.2021.04.011.</t>
  </si>
  <si>
    <t>428 valid responses from four major Chinese cities</t>
  </si>
  <si>
    <t>Chinese urban travellers</t>
  </si>
  <si>
    <t>The Chinese survey shows that pandemic scenarios and perceived conditions influenced travel-mode choice across major cities.</t>
  </si>
  <si>
    <t>Manout et al., 2023</t>
  </si>
  <si>
    <t>[49] Manout, O.; Bouzouina, L.; Kourtit, K.; et al. On the bumpy road to recovery: resilience of public transport ridership during COVID-19 in 15 European cities. Lett. Spat. Resour. Sci. 2023, 16, 14. https://doi.org/10.1007/s12076-023-00338-8.</t>
  </si>
  <si>
    <t>Austria; Czech Republic; Denmark; France; Hungary; Italy; Netherlands; Poland; Romania; Spain; Sweden</t>
  </si>
  <si>
    <t>2020–2021</t>
  </si>
  <si>
    <t>9,283 city-level observations</t>
  </si>
  <si>
    <t>Aggregate mobility in 15 European cities</t>
  </si>
  <si>
    <t>City-level longitudinal mobility and policy analysis</t>
  </si>
  <si>
    <t>Google mobility reports linked to policy and epidemiological indicators</t>
  </si>
  <si>
    <t>European city observations show substantial public-transport demand reductions and uneven recovery across places.</t>
  </si>
  <si>
    <t>Mashrur et al., 2023</t>
  </si>
  <si>
    <t>[50] Mashrur, S.M.; Wang, K.; Loa, P.; et al. Application of Protection Motivation Theory to Quantify the Impact of Pandemic Fear on Anticipated Postpandemic Transit Usage. Transp. Res. Rec. J. Transp. Res. Board 2023, 2677, 267–286. https://doi.org/10.1177/03611981211065439.</t>
  </si>
  <si>
    <t>Travellers</t>
  </si>
  <si>
    <t>Threat appraisal; coping appraisal; fear; Protection Motivation Theory</t>
  </si>
  <si>
    <t>Public-transport use intention; protective strategies; e-shopping</t>
  </si>
  <si>
    <t>The study relates transit fear and protective coping to public-transport intentions; vaccination and e-shopping are considered alongside transport safety measures.</t>
  </si>
  <si>
    <t>Moslem et al., 2020</t>
  </si>
  <si>
    <t>[51] Moslem, S.; Campisi, T.; Szmelter-Jarosz, A.; et al. Best–Worst Method for Modelling Mobility Choice after COVID-19: Evidence from Italy. Sustainability 2020, 12, 6824. https://doi.org/10.3390/su12176824.</t>
  </si>
  <si>
    <t>Urban transport users</t>
  </si>
  <si>
    <t>Questionnaire-based best–worst multi-criteria analysis</t>
  </si>
  <si>
    <t>Survey responses on transport-mode criteria and preferences</t>
  </si>
  <si>
    <t>The multi-criteria analysis indicates that user opinions about mobility choices changed under COVID-19 and affected resilience of mode preferences.</t>
  </si>
  <si>
    <t>Nice et al., 2025</t>
  </si>
  <si>
    <t>[52] Nice, K.A.; Thompson, J.; Zhao, H.; et al. Effects of city design on transport mode choice and exposure to health risks during and after a crisis: a retrospective observational analysis. Lancet Planet. Health 2025, 9, e467–e479. https://doi.org/10.1016/s2542-5196(25)00088-9.</t>
  </si>
  <si>
    <t>Global (507 cities)</t>
  </si>
  <si>
    <t>2020 COVID-19 observations, not a 2025 post-pandemic sample</t>
  </si>
  <si>
    <t>507 cities worldwide</t>
  </si>
  <si>
    <t>Urban populations across cities</t>
  </si>
  <si>
    <t>Retrospective observational and modelling study</t>
  </si>
  <si>
    <t>City-level mobility, air-pollution and epidemiological data</t>
  </si>
  <si>
    <t>Global urban evidence suggests that COVID-19 changed city mobility patterns unevenly, with implications for built environment and transport resilience.</t>
  </si>
  <si>
    <t>Suzuki Goshima et al., 2023</t>
  </si>
  <si>
    <t>[53] Suzuki Goshima, C.Y.; Dias, V.C.; Pedreira Junior, J.U.; et al. Relationships between Teleworking and Travel Behavior in the Brazilian COVID-19 Crisis. Future Transp. 2023, 3, 739–767. https://doi.org/10.3390/futuretransp3020043.</t>
  </si>
  <si>
    <t>State-level aggregate observations and an individual online survey of 247 respondents</t>
  </si>
  <si>
    <t>Brazilian residents and state-level populations</t>
  </si>
  <si>
    <t>Travel; telework/digital substitution</t>
  </si>
  <si>
    <t>Combined aggregate mobility analysis and individual questionnaire study</t>
  </si>
  <si>
    <t>State-level indicators and online survey responses</t>
  </si>
  <si>
    <t>travel behaviour change; telework/digital substitution</t>
  </si>
  <si>
    <t>Brazilian municipal evidence shows that socioeconomic and transport-system conditions shaped mobility changes during the pandemic.</t>
  </si>
  <si>
    <t>Goodland and Potoglou, 2023</t>
  </si>
  <si>
    <t>[54] Goodland, F.; Potoglou, D. The resilience of public transport post-COVID: The case of Great Britain. Case Stud. Transp. Policy 2023, 14, 101088. https://doi.org/10.1016/j.cstp.2023.101088.</t>
  </si>
  <si>
    <t>Great Britain</t>
  </si>
  <si>
    <t>July–August 2022</t>
  </si>
  <si>
    <t>12 semi-structured interviews</t>
  </si>
  <si>
    <t>Public-transport industry stakeholders in Great Britain</t>
  </si>
  <si>
    <t>Qualitative interview study</t>
  </si>
  <si>
    <t>Semi-structured interviews analysed thematically</t>
  </si>
  <si>
    <t>Service reliability; institutional resilience; funding constraints</t>
  </si>
  <si>
    <t>The Great Britain analysis discusses how public-transport recovery depends on confidence, service provision and policy support.</t>
  </si>
  <si>
    <t>Dias et al., 2021</t>
  </si>
  <si>
    <t>[55] Dias, G.; Arsenio, E.; Ribeiro, P. The Role of Shared E-Scooter Systems in Urban Sustainability and Resilience during the Covid-19 Mobility Restrictions. Sustainability 2021, 13, 7084. https://doi.org/10.3390/su13137084.</t>
  </si>
  <si>
    <t>Not applicable (shared-mobility review / perspective)</t>
  </si>
  <si>
    <t>Shared-mobility users discussed in reviewed evidence</t>
  </si>
  <si>
    <t>Shared mobility</t>
  </si>
  <si>
    <t>Systematic literature review with a Braga case study</t>
  </si>
  <si>
    <t>Published studies and shared e-scooter case evidence from Braga, Portugal</t>
  </si>
  <si>
    <t>mobility change; recovery/persistence</t>
  </si>
  <si>
    <t>The shared-mobility perspective/review highlights how COVID-19 altered service use, perceived safety and future shared-mobility prospects.</t>
  </si>
  <si>
    <t>Rostami et al., 2023</t>
  </si>
  <si>
    <t>[56] Rostami, A.; Kamjoo, E.; Bamney, A.; et al. Investigating changes in travel behavior over time in response to the COVID-19 pandemic. Transp. Res. Part F Traffic Psychol. Behav. 2023, 96, 133–154. https://doi.org/10.1016/j.trf.2023.06.001.</t>
  </si>
  <si>
    <t>April 2022 survey with retrospective questions about pre-pandemic and earlier pandemic behaviour</t>
  </si>
  <si>
    <t>1,000 Michigan adults in analysis sample</t>
  </si>
  <si>
    <t>Michigan adults</t>
  </si>
  <si>
    <t>Cross-sectional survey with retrospective reports for several periods</t>
  </si>
  <si>
    <t>Travel behaviour change; telework and food delivery</t>
  </si>
  <si>
    <t>Michigan evidence shows that post-pandemic travel attitudes and behaviours remained heterogeneous across adults.</t>
  </si>
  <si>
    <t>Saha et al., 2024</t>
  </si>
  <si>
    <t>[57] Saha, T.; Lee, K.; Hyun, K.K.; et al. Understanding Travel Behaviors and Mobility Challenges Faced by Older Adults during the COVID-19 Pandemic. J. Ageing Longev. 2024, 4, 177–187. https://doi.org/10.3390/jal4030012.</t>
  </si>
  <si>
    <t>18 follow-up interviews with older adults</t>
  </si>
  <si>
    <t>Older adults</t>
  </si>
  <si>
    <t>Qualitative follow-up interview study</t>
  </si>
  <si>
    <t>Interviews with participants from an earlier older-adult survey</t>
  </si>
  <si>
    <t>The older-adult study identifies mobility challenges faced during COVID-19, including reduced trips, accessibility barriers and reliance on available alternatives.</t>
  </si>
  <si>
    <t>Islam and Saphores, 2025</t>
  </si>
  <si>
    <t>[58] Islam, M.R.; Saphores, J.D.M. WILL COVID-19 jump-start telecommuting? Evidence from California. Transportation 2025, 52, 349–380. https://doi.org/10.1007/s11116-023-10424-x.</t>
  </si>
  <si>
    <t>May 2021 survey; pre-pandemic recall, current telecommuting and future expectations</t>
  </si>
  <si>
    <t>Workers/commuters</t>
  </si>
  <si>
    <t>Commuting change; telecommuting intentions</t>
  </si>
  <si>
    <t>California evidence suggests that COVID-19 increased telecommuting potential, although adoption varied by work type and household conditions.</t>
  </si>
  <si>
    <t>Sevtsuk et al., 2021</t>
  </si>
  <si>
    <t>[59] Sevtsuk, A.; Hudson, A.; Halpern, D.; et al. The impact of COVID-19 on trips to urban amenities: Examining travel behavior changes in Somerville, MA. PLoS ONE 2021, 16, e0252794. https://doi.org/10.1371/journal.pone.0252794.</t>
  </si>
  <si>
    <t>January 2019–December 2020</t>
  </si>
  <si>
    <t>Origin-destination and amenity-trip observations; no individual survey sample</t>
  </si>
  <si>
    <t>Residents and visitors in Somerville, Massachusetts</t>
  </si>
  <si>
    <t>Longitudinal analysis of smartphone-derived visits</t>
  </si>
  <si>
    <t>Aggregated smartphone GPS / origin–destination observations</t>
  </si>
  <si>
    <t>Trips to urban amenities in Somerville changed markedly during COVID-19, reflecting shifts in local activity access and destination use.</t>
  </si>
  <si>
    <t>Song et al., 2023</t>
  </si>
  <si>
    <t>[60] Song, Y.; Lee, C.; Tao, Z.; et al. COVID-19 and campus users: A longitudinal and place-based study of university mobilities in Texas. Sustain. Cities Soc. 2023, 96, 104656. https://doi.org/10.1016/j.scs.2023.104656.</t>
  </si>
  <si>
    <t>Fall 2019 and fall 2021</t>
  </si>
  <si>
    <t>Mobile-location observations for three Texas university campuses</t>
  </si>
  <si>
    <t>Campus visitors identified through mobile-location data; not exclusively identifiable students</t>
  </si>
  <si>
    <t>Repeated-period observational mobility analysis</t>
  </si>
  <si>
    <t>SafeGraph mobile-location / point-of-interest data</t>
  </si>
  <si>
    <t>Campus users</t>
  </si>
  <si>
    <t>Texas campus mobility evidence shows longitudinal changes in university activity spaces and campus use during and after pandemic disruption.</t>
  </si>
  <si>
    <t>Sträuli et al., 2022</t>
  </si>
  <si>
    <t>[61] Sträuli, L.; Tuvikene, T.; Weicker, T.; et al. Beyond fear and abandonment: Public transport resilience during the COVID-19 pandemic. Transp. Res. Interdiscip. Perspect. 2022, 16, 100711. https://doi.org/10.1016/j.trip.2022.100711.</t>
  </si>
  <si>
    <t>Germany; Belgium; Sweden; Estonia</t>
  </si>
  <si>
    <t>2,164 respondents</t>
  </si>
  <si>
    <t>Public-transport users in Berlin, Brussels, Stockholm and Tallinn</t>
  </si>
  <si>
    <t>Mixed-method study of public-transport experience</t>
  </si>
  <si>
    <t>Questionnaires and qualitative evidence</t>
  </si>
  <si>
    <t>Fear; affect; public-transport dependency; resilience/recovery</t>
  </si>
  <si>
    <t>public-transport use/avoidance; trip frequency/generation; recovery/persistence</t>
  </si>
  <si>
    <t>Swedish public-transport evidence shows that resilience involved more than fear and abandonment, including dependency and perceived safety.</t>
  </si>
  <si>
    <t>Tori et al., 2023</t>
  </si>
  <si>
    <t>[62] Tori, S.; de Séjournet, A.; Macharis, C. Reactions of the public transport sector to the COVID-19 pandemic. Insights from Belgium. Travel Behav. Soc. 2023, 31, 244–253. https://doi.org/10.1016/j.tbs.2023.01.001.</t>
  </si>
  <si>
    <t>Belgium</t>
  </si>
  <si>
    <t>Not applicable / sectoral case analysis</t>
  </si>
  <si>
    <t>Public-transport operator representatives in Belgium</t>
  </si>
  <si>
    <t>Qualitative transport-operator interview study</t>
  </si>
  <si>
    <t>Interviews with Belgian public-transport operators</t>
  </si>
  <si>
    <t>The Belgian sectoral study documents how public-transport operators responded to COVID-19 and what this meant for service recovery.</t>
  </si>
  <si>
    <t>Wang et al., 2024</t>
  </si>
  <si>
    <t>[63] Wang, Y.; Choudhury, C.; Hancock, T.O.; et al. Influence of perceived risk on travel mode choice during Covid-19. Transp. Policy 2024, 148, 181–191. https://doi.org/10.1016/j.tranpol.2024.01.009.</t>
  </si>
  <si>
    <t>512 respondents</t>
  </si>
  <si>
    <t>Residents in Beijing</t>
  </si>
  <si>
    <t>Perceived risk influenced travel-mode choice during COVID-19, supporting the inclusion of risk appraisal in the mobility-resilience framework.</t>
  </si>
  <si>
    <t>Zafri et al., 2022</t>
  </si>
  <si>
    <t>[64] Zafri, N.M.; Khan, A.; Jamal, S.; et al. Risk perceptions of COVID-19 transmission in different travel modes. Transp. Res. Interdiscip. Perspect. 2022, 13, 100548. https://doi.org/10.1016/j.trip.2022.100548.</t>
  </si>
  <si>
    <t>July–August 2020 survey</t>
  </si>
  <si>
    <t>Perceived infection risk across transport modes; modal-shift implications are interpretive</t>
  </si>
  <si>
    <t>Bangladeshi travellers perceived COVID-19 transmission risk differently across travel modes, affecting mode-related protective behaviour.</t>
  </si>
  <si>
    <t>Fallah Zavareh et al., 2022</t>
  </si>
  <si>
    <t>[65] Fallah Zavareh, M.; Mehdizadeh, M.; Nordfjærn, T. Demand for mitigating the risk of COVID-19 infection in public transport: The role of social trust and fatalistic beliefs. Transp. Res. Part F Traffic Psychol. Behav. 2022, 84, 348–362. https://doi.org/10.1016/j.trf.2021.12.010.</t>
  </si>
  <si>
    <t>19 April–16 June 2020</t>
  </si>
  <si>
    <t>271 public-transport users from 370 respondents</t>
  </si>
  <si>
    <t>University students using public transport in Iran</t>
  </si>
  <si>
    <t>Social trust; fatalistic beliefs; risk-mitigation demand</t>
  </si>
  <si>
    <t>Public-transport users/services; university students</t>
  </si>
  <si>
    <t>Social trust and fatalistic beliefs shaped demand for infection-risk mitigation in public transport.</t>
  </si>
  <si>
    <t>Zhang et al., 2022</t>
  </si>
  <si>
    <t>[66] Zhang, S.; Jing, P.; Yuan, D.; et al. On parents' choice of the school travel mode during the COVID-19 pandemic. Math. Biosci. Eng. 2022, 19, 9412–9436. https://doi.org/10.3934/mbe.2022438.</t>
  </si>
  <si>
    <t>11–16 January 2021 survey of parents’ school-travel choices</t>
  </si>
  <si>
    <t>Parents choosing school travel modes</t>
  </si>
  <si>
    <t>Perceived behavioural control; TPB; threat appraisal; parental trust</t>
  </si>
  <si>
    <t>Parents choosing school-travel modes</t>
  </si>
  <si>
    <t>Parents' school-travel choices during COVID-19 reflected perceived safety, household constraints and mode availability.</t>
  </si>
  <si>
    <t>[67] Zhang, X.; Shao, C.; Wang, B.; et al. The Impact of COVID-19 on Travel Mode Choice Behavior in Terms of Shared Mobility: A Case Study in Beijing, China. Int. J. Environ. Res. Public Health 2022, 19, 7130. https://doi.org/10.3390/ijerph19127130.</t>
  </si>
  <si>
    <t>1,007 valid questionnaires</t>
  </si>
  <si>
    <t>Beijing shared-mobility users</t>
  </si>
  <si>
    <t>Risk perception; perceived severity; anxiety</t>
  </si>
  <si>
    <t>mode choice; mobility change</t>
  </si>
  <si>
    <t>Shared-mobility choice in Beijing changed under COVID-19, with perceived safety and service characteristics affecting mode choice.</t>
  </si>
  <si>
    <t>Adisa et al., 2021</t>
  </si>
  <si>
    <t>[73] Adisa, T.A.; Aiyenitaju, O.; Adekoya, O.D. The work–family balance of British working women during the COVID-19 pandemic. J. Work.-Appl. Manag. 2021, 13, 241–260. https://doi.org/10.1108/jwam-07-2020-0036.</t>
  </si>
  <si>
    <t>COVID-19 pandemic</t>
  </si>
  <si>
    <t>26 working women: 21 initial interviews and five confirmatory interviews</t>
  </si>
  <si>
    <t>British working women</t>
  </si>
  <si>
    <t>Telework / working from home</t>
  </si>
  <si>
    <t>Qualitative semi-structured interview study</t>
  </si>
  <si>
    <t>Online interviews analysed using narrative and thematic approaches</t>
  </si>
  <si>
    <t>Work-family conflict; remote-work coping; gendered constraints</t>
  </si>
  <si>
    <t>Remote working and work-family balance</t>
  </si>
  <si>
    <t>Women; workers with care responsibilities</t>
  </si>
  <si>
    <t>Shows that pandemic-induced remote work created work-family constraints and role congestion, relevant to telework as digital substitution.</t>
  </si>
  <si>
    <t>Budnitz and Tranos, 2022</t>
  </si>
  <si>
    <t>[72] Budnitz, H.; Tranos, E. Working from Home and Digital Divides: Resilience during the Pandemic. Ann. Am. Assoc. Geogr. 2022, 112, 893–913. https://doi.org/10.1080/24694452.2021.1939647.</t>
  </si>
  <si>
    <t>Early COVID-19 period; broadband and local-area indicators</t>
  </si>
  <si>
    <t>Workers / households affected by digital divides</t>
  </si>
  <si>
    <t>Telework / digital substitution</t>
  </si>
  <si>
    <t>Secondary-data observational analysis of digital connectivity</t>
  </si>
  <si>
    <t>Broadband speed tests and local-authority socioeconomic indicators</t>
  </si>
  <si>
    <t>Digital divide; coping capacity; resilience</t>
  </si>
  <si>
    <t>Working-from-home resilience and access constraints</t>
  </si>
  <si>
    <t>Workers with unequal digital access</t>
  </si>
  <si>
    <t>Links working from home, digital divides and resilience, strengthening the coping-capacity dimension.</t>
  </si>
  <si>
    <t>Leong et al., 2023</t>
  </si>
  <si>
    <t>[71] Leong, M.; Huang, D.; Moore, H.; et al. Can we save the downtown? Examining pandemic recovery trajectories across 62 North American cities. Cities 2023, 143, 104588. https://doi.org/10.1016/j.cities.2023.104588.</t>
  </si>
  <si>
    <t>United States; Canada</t>
  </si>
  <si>
    <t>2020-2022</t>
  </si>
  <si>
    <t>62 North American cities</t>
  </si>
  <si>
    <t>City visitors / downtown users</t>
  </si>
  <si>
    <t>Urban visitation / activity mobility</t>
  </si>
  <si>
    <t>Longitudinal mobility-data study</t>
  </si>
  <si>
    <t>Mobile-phone location data</t>
  </si>
  <si>
    <t>Recovery trajectory; urban resilience</t>
  </si>
  <si>
    <t>Downtown visitation recovery</t>
  </si>
  <si>
    <t>Urban residents and visitors</t>
  </si>
  <si>
    <t>Shows uneven post-pandemic downtown recovery trajectories across North American cities.</t>
  </si>
  <si>
    <t>Geng et al., 2021</t>
  </si>
  <si>
    <t>[68] Geng, D.C.; Innes, J.; Wu, W.; et al. Impacts of COVID-19 pandemic on urban park visitation: a global analysis. J. For. Res. 2021, 32, 553–567. https://doi.org/10.1007/s11676-020-01249-w.</t>
  </si>
  <si>
    <t>Global</t>
  </si>
  <si>
    <t>Global mobility observations</t>
  </si>
  <si>
    <t>Urban park users</t>
  </si>
  <si>
    <t>Urban park visitation / recreational mobility</t>
  </si>
  <si>
    <t>Mobility-data analysis</t>
  </si>
  <si>
    <t>Google Community Mobility Reports</t>
  </si>
  <si>
    <t>Recreational mobility adaptation</t>
  </si>
  <si>
    <t>Urban park visitation change</t>
  </si>
  <si>
    <t>General population</t>
  </si>
  <si>
    <t>Documents changes in urban park visitation during COVID-19, showing local recreational mobility adaptation under restrictions.</t>
  </si>
  <si>
    <t>Grima et al., 2020</t>
  </si>
  <si>
    <t>[69] Grima, N.; Corcoran, W.; Hill-James, C.; et al. The importance of urban natural areas and urban ecosystem services during the COVID-19 pandemic. PLoS ONE 2020, 15, e0243344. https://doi.org/10.1371/journal.pone.0243344.</t>
  </si>
  <si>
    <t>United States (Burlington, Vermont)</t>
  </si>
  <si>
    <t>More than 400 survey respondents; urban natural-area visitor survey</t>
  </si>
  <si>
    <t>Residents using urban natural areas</t>
  </si>
  <si>
    <t>Visits to urban natural areas</t>
  </si>
  <si>
    <t>Cross-sectional survey with retrospective visitation questions</t>
  </si>
  <si>
    <t>Resident/visitor questionnaire</t>
  </si>
  <si>
    <t>Perceived importance of local access; activity adaptation</t>
  </si>
  <si>
    <t>Changes in visits to urban natural areas</t>
  </si>
  <si>
    <t>Residents with access to urban nature</t>
  </si>
  <si>
    <t>Shows changes in local visits to urban natural areas during COVID-19 and the importance of accessible local spaces.</t>
  </si>
  <si>
    <t>Grossman et al., 2020</t>
  </si>
  <si>
    <t xml:space="preserve">[75] Grossman, G.; Kim, S.; Rexer, J.M.; et al. Political partisanship influences behavioral responses to governors’ recommendations for COVID-19 prevention in the United States. Proc. Natl. Acad. Sci. USA 2020, 117, 24144–24153. https://doi.org/10.1073/pnas.2007835117. Correction in Proc. Natl. Acad. Sci. USA 2024, 121, e2420903121. </t>
  </si>
  <si>
    <t>March 2020</t>
  </si>
  <si>
    <t>3140 US counties; mobility dataset comprising approximately 545 million device-days</t>
  </si>
  <si>
    <t>US county populations</t>
  </si>
  <si>
    <t>General mobility reduction</t>
  </si>
  <si>
    <t>Observational county-level mobility and policy analysis</t>
  </si>
  <si>
    <t>County-level mobility data and policy information</t>
  </si>
  <si>
    <t>Political partisanship; response to public-health recommendations</t>
  </si>
  <si>
    <t>Mobility reductions</t>
  </si>
  <si>
    <t>Links public-health recommendations and political context to mobility reductions, informing governance-related behavioural response.</t>
  </si>
  <si>
    <t>Batur et al., 2024</t>
  </si>
  <si>
    <t>[70] Batur, I.; Dirks, A.C.; Bhat, C.R.; et al. Analysis of Changes in Time Use and Activity Participation in Response to the COVID-19 Pandemic in the United States: Implications for Well-Being. Transp. Res. Rec. J. Transp. Res. Board 2024, 2678, 512–526. https://doi.org/10.1177/03611981231165020.</t>
  </si>
  <si>
    <t>2019 and 2020 American Time Use Survey observations; implications for later recovery are not observations of a post-pandemic wave</t>
  </si>
  <si>
    <t>US residents</t>
  </si>
  <si>
    <t>Activity travel; commuting; working from home</t>
  </si>
  <si>
    <t>Repeated cross-sectional time-use analysis</t>
  </si>
  <si>
    <t>American Time Use Survey</t>
  </si>
  <si>
    <t>Well-being; activity adaptation; work-from-home coping</t>
  </si>
  <si>
    <t>Time use, activity participation, commuting and working from home in 2019 and 2020</t>
  </si>
  <si>
    <t>Workers and general population</t>
  </si>
  <si>
    <t>Examines changes in time use, activity participation, commuting and working from home between 2019 and 2020, and discusses implications for post-pandemic travel recovery.</t>
  </si>
  <si>
    <t>Table S2. Geographical distribution of the 70 included studies.</t>
  </si>
  <si>
    <t>Number of studies</t>
  </si>
  <si>
    <t>Percentage</t>
  </si>
  <si>
    <t>Selected settings represented</t>
  </si>
  <si>
    <t>Interpretation / notes</t>
  </si>
  <si>
    <t>Japan; China; South Korea</t>
  </si>
  <si>
    <t>Counts based on the World region field in Table S1; denominator = 70.</t>
  </si>
  <si>
    <t>Bangladesh; India</t>
  </si>
  <si>
    <t>Indonesia; Malaysia</t>
  </si>
  <si>
    <t>United Kingdom; Spain; Italy; France; Switzerland; Netherlands; Germany; Portugal; Sweden; Belgium</t>
  </si>
  <si>
    <t>United States; Canada; North America</t>
  </si>
  <si>
    <t>Africa</t>
  </si>
  <si>
    <t>No study classified as exclusively Africa-focused</t>
  </si>
  <si>
    <t>Iran; Turkey</t>
  </si>
  <si>
    <t>Studies spanning multiple countries/regions, including China, Italy, United States, Australia, India, Brazil and South Africa</t>
  </si>
  <si>
    <t>Not reported</t>
  </si>
  <si>
    <t>Note 1: Each study is counted once by study setting, not author affiliation. Studies spanning countries within one world region remain in that region; cross-regional and global studies are grouped as Multi-country/global. Percentages use n = 70 and may not sum to exactly 100% after rounding.</t>
  </si>
  <si>
    <t>Note 2: Africa = 0 means no study was classified as exclusively Africa-focused. Study 2 includes Ghana and South Africa and is grouped as Multi-country/global. The selected country lists are not exhaustive.</t>
  </si>
  <si>
    <t>Table S3. Descriptive synthesis of key mechanisms and evidence types.</t>
  </si>
  <si>
    <t>Category</t>
  </si>
  <si>
    <t>Search/count rule</t>
  </si>
  <si>
    <t>Scope and study IDs (Table S1 No.)</t>
  </si>
  <si>
    <t>Risk / threat / safety appraisal</t>
  </si>
  <si>
    <t>M: explicit risk, threat or perceived-safety terms</t>
  </si>
  <si>
    <t>Charting-based count; not an exhaustive assessment of every mention in the full texts. Study IDs: 2, 5, 13, 15, 20, 27, 33, 34, 37, 42, 46, 59, 60, 61, 62, 63.</t>
  </si>
  <si>
    <t>Coping / control / trust</t>
  </si>
  <si>
    <t>M: coping, self-efficacy, response efficacy, perceived behavioural control or trust</t>
  </si>
  <si>
    <t>Charting-based count; not an exhaustive assessment of every mention in the full texts. Study IDs: 2, 3, 7, 9, 10, 14, 15, 46, 61, 62, 64, 65, 70.</t>
  </si>
  <si>
    <t>Public-transport use or intention</t>
  </si>
  <si>
    <t>N: explicit public-transport use, avoidance or use intention</t>
  </si>
  <si>
    <t>Charting-based count; not an exhaustive assessment of every mention in the full texts. Study IDs: 8, 9, 10, 12, 15, 17, 23, 26, 33, 34, 35, 42, 43, 45, 46, 50, 57, 58, 61.</t>
  </si>
  <si>
    <t>J or N: telework, telecommuting, working from home, remote work, digital substitution, e-learning, teleshopping, e-shopping or food delivery</t>
  </si>
  <si>
    <t>Charting-based count; not an exhaustive assessment of every mention in the full texts. Study IDs: 4, 18, 30, 31, 36, 46, 49, 52, 54, 64, 65, 70.</t>
  </si>
  <si>
    <t>Repeated-observation designs</t>
  </si>
  <si>
    <t>K: panel, longitudinal, repeated cross-sectional, repeated-period or before–after observations; excludes single surveys based only on retrospective recall</t>
  </si>
  <si>
    <t>Charting-based count; not an exhaustive assessment of every mention in the full texts. Study IDs: 5, 16, 17, 20, 22, 24, 25, 31, 35, 43, 45, 55, 56, 66, 70.</t>
  </si>
  <si>
    <t>Recorded mobility data</t>
  </si>
  <si>
    <t>K or L: GPS, smartphone, smart-card, mobile-location, traffic counters, Google mobility or county-level mobility; excludes survey-only records</t>
  </si>
  <si>
    <t>Charting-based count; not an exhaustive assessment of every mention in the full texts. Study IDs: 16, 17, 22, 25, 28, 35, 43, 45, 55, 56, 66, 67, 69.</t>
  </si>
  <si>
    <t>Explicit population / subgroup label</t>
  </si>
  <si>
    <t>O: populated label other than Not specifically reported; broad populations are included and are not automatically vulnerable groups</t>
  </si>
  <si>
    <t>Charting-based count; not an exhaustive assessment of every mention in the full texts. Study IDs: 1, 3, 6, 8, 9, 10, 11, 12, 15, 17, 19, 21, 23, 26, 30, 31, 33, 34, 35, 36, 38, 42, 43, 45, 49, 50, 53, 54, 56, 57, 58, 61, 62, 64, 65, 66, 67, 68, 69, 70.</t>
  </si>
  <si>
    <t>Table S4. Evidence concerning constrained and vulnerable mobility groups.</t>
  </si>
  <si>
    <t>Group</t>
  </si>
  <si>
    <t>Number of charted studies</t>
  </si>
  <si>
    <t>Evidence / exposure represented in Table S1</t>
  </si>
  <si>
    <t>Coping capacity / alternatives represented in Table S1</t>
  </si>
  <si>
    <t>Recovery evidence represented in Table S1</t>
  </si>
  <si>
    <t>Study IDs (Table S1 No.)</t>
  </si>
  <si>
    <t>Low-income travellers</t>
  </si>
  <si>
    <t>Studies 1 and 11 explicitly identify low-income respondents/households or income-stratified travel changes.</t>
  </si>
  <si>
    <t>Study 1 charts income-related travel/mode differences; study 11 charts expected active-travel changes by income. The available charting does not establish a common coping measure.</t>
  </si>
  <si>
    <t>No common, subgroup-specific long-term recovery measure is charted for these two studies.</t>
  </si>
  <si>
    <t>1, 11</t>
  </si>
  <si>
    <t>Study 17 distinguishes older public-transport users; study 53 specifically investigates older adults.</t>
  </si>
  <si>
    <t>The sources provide transit-use and qualitative mobility evidence, respectively; no common coping measure is pooled.</t>
  </si>
  <si>
    <t>Study 17 examines observed recovery; study 53 contributes qualitative mobility experiences. No pooled subgroup recovery estimate is calculated.</t>
  </si>
  <si>
    <t>17, 53</t>
  </si>
  <si>
    <t>Disabled people</t>
  </si>
  <si>
    <t>No included study is explicitly coded as directly examining disabled people in Table S1.</t>
  </si>
  <si>
    <t>Evidence gap in the current charted set.</t>
  </si>
  <si>
    <t>No direct study identified in Table S1</t>
  </si>
  <si>
    <t>Students / campus and school travel</t>
  </si>
  <si>
    <t>Studies 17, 19, 38 and 61 identify student populations. Study 56 observes campus users, not exclusively students. Study 62 surveys parents about school travel.</t>
  </si>
  <si>
    <t>Educational mobility is represented through different populations and data sources; campus visitors and parents are not counted as student respondents.</t>
  </si>
  <si>
    <t>Observed transit/campus changes and stated travel choices are distinguished; no common student recovery estimate is pooled.</t>
  </si>
  <si>
    <t>17, 19, 38, 56, 61, 62</t>
  </si>
  <si>
    <t>Commuters / workers</t>
  </si>
  <si>
    <t>These records explicitly identify commuters or workers. Study 17 includes a commuter subgroup. The records do not establish that all workers are essential workers.</t>
  </si>
  <si>
    <t>Telework/remote work is recorded in some studies (including 49, 64, 65 and 70), but not across all commuter/worker studies.</t>
  </si>
  <si>
    <t>Study designs, observation periods and outcomes differ; no single worker-specific recovery estimate is calculated.</t>
  </si>
  <si>
    <t>3, 6, 17, 19, 30, 31, 36, 49, 54, 64, 65, 70</t>
  </si>
  <si>
    <t>Women / workers with care responsibilities</t>
  </si>
  <si>
    <t>Study 64 explicitly identifies British working women and work-family balance.</t>
  </si>
  <si>
    <t>The charted constructs include work-family conflict, remote-work coping and gendered constraints.</t>
  </si>
  <si>
    <t>The current charting does not provide a separate, comparable recovery estimate for women.</t>
  </si>
  <si>
    <t>64</t>
  </si>
  <si>
    <t>Cyclists / mobility-inequality groups</t>
  </si>
  <si>
    <t>Study 21 is coded in Table S1 as cyclists and unequal/vulnerable groups.</t>
  </si>
  <si>
    <t>The evidence relates to cycling practices and inequality; it does not establish a general estimate of access to alternatives.</t>
  </si>
  <si>
    <t>A separate recovery estimate for this group is not charted in Table S1.</t>
  </si>
  <si>
    <t>21</t>
  </si>
  <si>
    <t>Public-transport users / services</t>
  </si>
  <si>
    <t>These records chart public-transport users, services or institutional perspectives. Ordinary transit use is not treated as proof of captive dependence or lack of car access.</t>
  </si>
  <si>
    <t>Individual alternatives and institutional responses differ across studies; they are not pooled into a common coping measure.</t>
  </si>
  <si>
    <t>Observed recovery, stated intentions and policy perspectives are distinguished; no common recovery estimate is calculated.</t>
  </si>
  <si>
    <t>8, 9, 10, 12, 17, 23, 26, 33, 34, 35, 42, 43, 45, 50, 57, 58, 61</t>
  </si>
  <si>
    <t>Study 65 explicitly identifies workers affected by unequal digital access.</t>
  </si>
  <si>
    <t>Table S1 charts digital divide, coping capacity and working-from-home resilience for this study.</t>
  </si>
  <si>
    <t>A subgroup-specific long-term recovery estimate is not available from this single charted study.</t>
  </si>
  <si>
    <t>65</t>
  </si>
  <si>
    <t>Note 1: Study IDs in the final column refer to the No. field in Table S1, not the main-text reference list. Categories can overlap; the counts must not be summed to estimate the number of unique studies.</t>
  </si>
  <si>
    <t>Note 2: This is a charting-based map of explicitly identified populations and settings, not an exhaustive count of every subgroup analysed in the full texts. A zero means no direct population code in Table S1, not proof that the literature contains no evidence. Broad worker and transit-user categories do not establish essential-worker status, captive dependence or lack of a private vehicle.</t>
  </si>
  <si>
    <t>Table S5. PRISMA-ScR checklist (all 22 items).</t>
  </si>
  <si>
    <t>Locations identify manuscript sections and supplementary tables; section references remain applicable if production pagination changes.</t>
  </si>
  <si>
    <t>Item</t>
  </si>
  <si>
    <t>Section</t>
  </si>
  <si>
    <t>PRISMA-ScR checklist item</t>
  </si>
  <si>
    <t>Status</t>
  </si>
  <si>
    <t>Location in manuscript / supplementary material</t>
  </si>
  <si>
    <t>How the item is addressed / outstanding issue</t>
  </si>
  <si>
    <t>Title</t>
  </si>
  <si>
    <t>Identify the report as a scoping review.</t>
  </si>
  <si>
    <t>Partial</t>
  </si>
  <si>
    <t>Title; Methods</t>
  </si>
  <si>
    <t>The title identifies the manuscript as a structured review. The Methods section explicitly describes the study as a structured scoping review.</t>
  </si>
  <si>
    <t>Abstract</t>
  </si>
  <si>
    <t>Provide a structured summary covering, as applicable, background, objectives, eligibility criteria, sources of evidence, charting methods, results and conclusions related to the review questions.</t>
  </si>
  <si>
    <t>Yes</t>
  </si>
  <si>
    <t>The abstract summarises the review purpose/design, sources and search, record counts, synthesis and conclusions.</t>
  </si>
  <si>
    <t>Introduction</t>
  </si>
  <si>
    <t>Describe the rationale in the context of existing knowledge and explain why the questions/objectives suit a scoping review.</t>
  </si>
  <si>
    <t>The Introduction describes the evidence gap and the need to map diverse mobility, risk-perception and resilience evidence.</t>
  </si>
  <si>
    <t>State the questions/objectives explicitly, with relevant key elements such as population, concepts and context.</t>
  </si>
  <si>
    <t>Four review questions are stated explicitly.</t>
  </si>
  <si>
    <t>Methods</t>
  </si>
  <si>
    <t>Indicate whether a protocol exists; state where it can be accessed and provide registration details if applicable.</t>
  </si>
  <si>
    <t>The manuscript states that no protocol was registered and explains why, but it does not unambiguously state whether a separate written protocol exists or where it can be accessed.</t>
  </si>
  <si>
    <t>Specify source-of-evidence eligibility characteristics (e.g., years, language and publication status) and provide a rationale.</t>
  </si>
  <si>
    <t>Methods and Table 1</t>
  </si>
  <si>
    <t>Publication period, language, eligible publication types, scope and exclusions are reported.</t>
  </si>
  <si>
    <t>Describe all information sources, their coverage where relevant, and the date the latest search was executed.</t>
  </si>
  <si>
    <t>OpenAlex and PubMed and the latest search date (21 June 2026) are reported. Database coverage/interface details are not fully specified, and omitted transport databases are acknowledged as a limitation.</t>
  </si>
  <si>
    <t>Present the full electronic search strategy for at least one database, including limits, so it can be repeated.</t>
  </si>
  <si>
    <t>Methods, search strategy</t>
  </si>
  <si>
    <t>The Methods section reports the generic Boolean structure, databases, search fields, language and publication-period limits. A complete reproducible database-specific search strategy is not provided.</t>
  </si>
  <si>
    <t>State the process for selecting sources of evidence, including screening and eligibility.</t>
  </si>
  <si>
    <t>Methods; Figure 1</t>
  </si>
  <si>
    <t>The manuscript reports initial screening by Yating Ye, independent second screening by Jiangling Wu, comparison, disagreement resolution and the role of AI tools.</t>
  </si>
  <si>
    <t>Describe data-charting methods, including whether charting was independently or jointly conducted and any confirmation processes.</t>
  </si>
  <si>
    <t>Methods; Table S1</t>
  </si>
  <si>
    <t>The charted fields and resulting study-characteristics table are provided, but the manuscript does not fully describe calibration/duplicate charting or a separate data-confirmation procedure.</t>
  </si>
  <si>
    <t>List and define all variables sought and state assumptions or simplifications.</t>
  </si>
  <si>
    <t>Table S1 displays the extracted fields and Table S3 provides category-specific count rules. Definitions and assumptions are not fully itemised for every charting field.</t>
  </si>
  <si>
    <t>If critical appraisal was conducted, explain its rationale, methods and use in synthesis.</t>
  </si>
  <si>
    <t>N/A — not conducted</t>
  </si>
  <si>
    <t>Methods; Limitations</t>
  </si>
  <si>
    <t>The manuscript explicitly states that no formal standardised risk-of-bias appraisal or numerical quality score was applied; claim-to-design matching is described as an interpretive boundary, not formal appraisal.</t>
  </si>
  <si>
    <t>Describe how charted data were handled and summarised.</t>
  </si>
  <si>
    <t>Methods; Table S3</t>
  </si>
  <si>
    <t>Narrative synthesis and descriptive counting rules are reported, but the full procedure for grouping and synthesising all charted fields is only partly specified.</t>
  </si>
  <si>
    <t>Results</t>
  </si>
  <si>
    <t>Report numbers screened, assessed for eligibility and included, with exclusion reasons at each stage, preferably in a flow diagram.</t>
  </si>
  <si>
    <t>Figure 1</t>
  </si>
  <si>
    <t>Figure 1 reports identified, deduplicated, screened, excluded and included counts. Separate full-text retrieval and eligibility-stage counts are not reported.</t>
  </si>
  <si>
    <t>Present the charted characteristics and citations for each source of evidence.</t>
  </si>
  <si>
    <t>Results; Table S1</t>
  </si>
  <si>
    <t>Table S1 charts characteristics and a main finding for each of the 70 included studies.</t>
  </si>
  <si>
    <t>If critical appraisal was conducted, present the appraisal results for included sources.</t>
  </si>
  <si>
    <t>No formal critical appraisal was performed, so there are no appraisal results to report.</t>
  </si>
  <si>
    <t>For each included source, present relevant charted data related to the review questions/objectives.</t>
  </si>
  <si>
    <t>The Results narrative and Table S1 present study-level findings relevant to the review questions.</t>
  </si>
  <si>
    <t>Summarise or present the charting results as they relate to the review questions/objectives.</t>
  </si>
  <si>
    <t>Results; Table S3</t>
  </si>
  <si>
    <t>Narrative synthesis is supported by descriptive counts of mechanisms, outcomes and evidence types.</t>
  </si>
  <si>
    <t>Discussion</t>
  </si>
  <si>
    <t>Summarise main findings, themes and evidence types, link them to the objectives and consider relevance to key groups.</t>
  </si>
  <si>
    <t>Sections 4–5</t>
  </si>
  <si>
    <t>The framework and implications sections integrate risk appraisal, coping constraints, mobility adaptation and resilience planning.</t>
  </si>
  <si>
    <t>Discuss limitations of the scoping-review process.</t>
  </si>
  <si>
    <t>Limitations</t>
  </si>
  <si>
    <t>Database coverage, English-language restriction, incomplete full-text access, lack of formal appraisal and methodological constraints are discussed.</t>
  </si>
  <si>
    <t>Provide a general interpretation in relation to the review questions/objectives and discuss implications or next steps.</t>
  </si>
  <si>
    <t>Conclusions</t>
  </si>
  <si>
    <t>The conclusions synthesise the review and describe implications for resilience planning and future research.</t>
  </si>
  <si>
    <t>Funding</t>
  </si>
  <si>
    <t>Describe funding for included sources of evidence and for the review, including the role of funders.</t>
  </si>
  <si>
    <t>The manuscript states that the review received no external funding. It does not separately summarise funding sources for the included studies or their role in the review.</t>
  </si>
  <si>
    <t>Source / note</t>
  </si>
  <si>
    <t>The official checklist contains 22 items; items 12 and 16 are conditional on whether critical appraisal was conducted.</t>
  </si>
  <si>
    <t>Tricco AC et al. Ann Intern Med. 2018;169:467–473. doi:10.7326/M18-0850. Official checklist: https://www.prisma-statement.org/s/PRISMA-ScR-Fillable-Checklist_11Sept2019.pdf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</si>
</sst>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4">
    <font>
      <sz val="11"/>
      <color theme="1"/>
      <name val="宋体"/>
      <charset val="134"/>
    </font>
    <font>
      <b/>
      <sz val="12"/>
      <color rgb="FF000000"/>
      <name val="Arial"/>
      <charset val="134"/>
    </font>
    <font>
      <sz val="11"/>
      <color rgb="FF000000"/>
      <name val="宋体"/>
      <charset val="134"/>
    </font>
    <font>
      <b/>
      <sz val="10"/>
      <color rgb="FF000000"/>
      <name val="Arial"/>
      <charset val="134"/>
    </font>
    <font>
      <b/>
      <sz val="11"/>
      <color rgb="FF000000"/>
      <name val="宋体"/>
      <charset val="134"/>
    </font>
    <font>
      <i/>
      <sz val="10"/>
      <color rgb="FF000000"/>
      <name val="Arial"/>
      <charset val="134"/>
    </font>
    <font>
      <sz val="11"/>
      <color rgb="FF0000FF"/>
      <name val="宋体"/>
      <charset val="134"/>
    </font>
    <font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0" fillId="11" borderId="0">
      <alignment vertical="center"/>
    </xf>
    <xf numFmtId="0" fontId="0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0" fillId="15" borderId="0">
      <alignment vertical="center"/>
    </xf>
    <xf numFmtId="0" fontId="0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0" fillId="19" borderId="0">
      <alignment vertical="center"/>
    </xf>
    <xf numFmtId="0" fontId="0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0" fillId="23" borderId="0">
      <alignment vertical="center"/>
    </xf>
    <xf numFmtId="0" fontId="0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0" fillId="27" borderId="0">
      <alignment vertical="center"/>
    </xf>
    <xf numFmtId="0" fontId="0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0" fillId="31" borderId="0">
      <alignment vertical="center"/>
    </xf>
    <xf numFmtId="0" fontId="0" fillId="32" borderId="0">
      <alignment vertical="center"/>
    </xf>
    <xf numFmtId="0" fontId="23" fillId="33" borderId="0">
      <alignment vertical="center"/>
    </xf>
  </cellStyleXfs>
  <cellXfs count="8">
    <xf numFmtId="0" fontId="0" fillId="0" borderId="0" xfId="0"/>
    <xf numFmtId="0" fontId="1" fillId="2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vertical="top" wrapText="1"/>
    </xf>
    <xf numFmtId="0" fontId="5" fillId="2" borderId="1" xfId="0" applyNumberFormat="1" applyFont="1" applyFill="1" applyBorder="1" applyAlignment="1">
      <alignment vertical="top" wrapText="1"/>
    </xf>
    <xf numFmtId="176" fontId="3" fillId="2" borderId="1" xfId="0" applyNumberFormat="1" applyFont="1" applyFill="1" applyBorder="1" applyAlignment="1">
      <alignment vertical="top" wrapText="1"/>
    </xf>
    <xf numFmtId="176" fontId="2" fillId="2" borderId="1" xfId="0" applyNumberFormat="1" applyFont="1" applyFill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3"/>
  <sheetViews>
    <sheetView showGridLines="0" tabSelected="1" topLeftCell="L1" workbookViewId="0">
      <pane ySplit="3" topLeftCell="A34" activePane="bottomLeft" state="frozen"/>
      <selection/>
      <selection pane="bottomLeft" activeCell="P73" sqref="P73"/>
    </sheetView>
  </sheetViews>
  <sheetFormatPr defaultColWidth="9" defaultRowHeight="14"/>
  <cols>
    <col min="1" max="1" width="7" customWidth="1"/>
    <col min="2" max="2" width="26" customWidth="1"/>
    <col min="3" max="3" width="48" customWidth="1"/>
    <col min="4" max="5" width="18" customWidth="1"/>
    <col min="6" max="7" width="20" customWidth="1"/>
    <col min="8" max="8" width="16" customWidth="1"/>
    <col min="9" max="15" width="22" customWidth="1"/>
    <col min="16" max="16" width="56" customWidth="1"/>
    <col min="17" max="17" width="18" customWidth="1"/>
    <col min="18" max="18" width="52" customWidth="1"/>
  </cols>
  <sheetData>
    <row r="1" ht="14.4" customHeight="1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Height="1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4" customHeight="1" spans="1:1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</row>
    <row r="4" ht="106" customHeight="1" spans="1:18">
      <c r="A4" s="2">
        <v>1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30</v>
      </c>
      <c r="M4" s="2" t="s">
        <v>31</v>
      </c>
      <c r="N4" s="2" t="s">
        <v>32</v>
      </c>
      <c r="O4" s="2" t="s">
        <v>33</v>
      </c>
      <c r="P4" s="2" t="s">
        <v>34</v>
      </c>
      <c r="Q4" s="2" t="s">
        <v>35</v>
      </c>
      <c r="R4" s="2" t="s">
        <v>36</v>
      </c>
    </row>
    <row r="5" ht="107" customHeight="1" spans="1:18">
      <c r="A5" s="2">
        <v>2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25</v>
      </c>
      <c r="H5" s="2" t="s">
        <v>42</v>
      </c>
      <c r="I5" s="2" t="s">
        <v>43</v>
      </c>
      <c r="J5" s="2" t="s">
        <v>28</v>
      </c>
      <c r="K5" s="2" t="s">
        <v>29</v>
      </c>
      <c r="L5" s="2" t="s">
        <v>30</v>
      </c>
      <c r="M5" s="2" t="s">
        <v>44</v>
      </c>
      <c r="N5" s="2" t="s">
        <v>45</v>
      </c>
      <c r="O5" s="2" t="s">
        <v>46</v>
      </c>
      <c r="P5" s="2" t="s">
        <v>47</v>
      </c>
      <c r="Q5" s="2" t="s">
        <v>35</v>
      </c>
      <c r="R5" s="2" t="s">
        <v>36</v>
      </c>
    </row>
    <row r="6" ht="105.6" customHeight="1" spans="1:18">
      <c r="A6" s="2">
        <v>3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25</v>
      </c>
      <c r="H6" s="2" t="s">
        <v>53</v>
      </c>
      <c r="I6" s="2" t="s">
        <v>54</v>
      </c>
      <c r="J6" s="2" t="s">
        <v>28</v>
      </c>
      <c r="K6" s="2" t="s">
        <v>55</v>
      </c>
      <c r="L6" s="2" t="s">
        <v>30</v>
      </c>
      <c r="M6" s="2" t="s">
        <v>56</v>
      </c>
      <c r="N6" s="2" t="s">
        <v>57</v>
      </c>
      <c r="O6" s="2" t="s">
        <v>58</v>
      </c>
      <c r="P6" s="2" t="s">
        <v>59</v>
      </c>
      <c r="Q6" s="2" t="s">
        <v>60</v>
      </c>
      <c r="R6" s="2" t="s">
        <v>36</v>
      </c>
    </row>
    <row r="7" ht="105" customHeight="1" spans="1:18">
      <c r="A7" s="2">
        <v>4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25</v>
      </c>
      <c r="H7" s="2" t="s">
        <v>66</v>
      </c>
      <c r="I7" s="2" t="s">
        <v>67</v>
      </c>
      <c r="J7" s="2" t="s">
        <v>28</v>
      </c>
      <c r="K7" s="2" t="s">
        <v>29</v>
      </c>
      <c r="L7" s="2" t="s">
        <v>30</v>
      </c>
      <c r="M7" s="2" t="s">
        <v>68</v>
      </c>
      <c r="N7" s="2" t="s">
        <v>69</v>
      </c>
      <c r="O7" s="2" t="s">
        <v>46</v>
      </c>
      <c r="P7" s="2" t="s">
        <v>70</v>
      </c>
      <c r="Q7" s="2" t="s">
        <v>35</v>
      </c>
      <c r="R7" s="2" t="s">
        <v>36</v>
      </c>
    </row>
    <row r="8" ht="104" customHeight="1" spans="1:18">
      <c r="A8" s="2">
        <v>5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52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 t="s">
        <v>80</v>
      </c>
      <c r="M8" s="2" t="s">
        <v>81</v>
      </c>
      <c r="N8" s="2" t="s">
        <v>32</v>
      </c>
      <c r="O8" s="2" t="s">
        <v>46</v>
      </c>
      <c r="P8" s="2" t="s">
        <v>82</v>
      </c>
      <c r="Q8" s="2" t="s">
        <v>83</v>
      </c>
      <c r="R8" s="2" t="s">
        <v>36</v>
      </c>
    </row>
    <row r="9" ht="103" customHeight="1" spans="1:18">
      <c r="A9" s="2">
        <v>6</v>
      </c>
      <c r="B9" s="2" t="s">
        <v>84</v>
      </c>
      <c r="C9" s="2" t="s">
        <v>85</v>
      </c>
      <c r="D9" s="2" t="s">
        <v>86</v>
      </c>
      <c r="E9" s="2" t="s">
        <v>23</v>
      </c>
      <c r="F9" s="2" t="s">
        <v>24</v>
      </c>
      <c r="G9" s="2" t="s">
        <v>75</v>
      </c>
      <c r="H9" s="2" t="s">
        <v>87</v>
      </c>
      <c r="I9" s="2" t="s">
        <v>88</v>
      </c>
      <c r="J9" s="2" t="s">
        <v>89</v>
      </c>
      <c r="K9" s="2" t="s">
        <v>29</v>
      </c>
      <c r="L9" s="2" t="s">
        <v>30</v>
      </c>
      <c r="M9" s="2" t="s">
        <v>31</v>
      </c>
      <c r="N9" s="2" t="s">
        <v>90</v>
      </c>
      <c r="O9" s="2" t="s">
        <v>58</v>
      </c>
      <c r="P9" s="2" t="s">
        <v>91</v>
      </c>
      <c r="Q9" s="2" t="s">
        <v>35</v>
      </c>
      <c r="R9" s="2" t="s">
        <v>36</v>
      </c>
    </row>
    <row r="10" ht="103" customHeight="1" spans="1:18">
      <c r="A10" s="2">
        <v>7</v>
      </c>
      <c r="B10" s="2" t="s">
        <v>92</v>
      </c>
      <c r="C10" s="2" t="s">
        <v>93</v>
      </c>
      <c r="D10" s="2" t="s">
        <v>94</v>
      </c>
      <c r="E10" s="2" t="s">
        <v>95</v>
      </c>
      <c r="F10" s="2" t="s">
        <v>65</v>
      </c>
      <c r="G10" s="2" t="s">
        <v>96</v>
      </c>
      <c r="H10" s="2" t="s">
        <v>97</v>
      </c>
      <c r="I10" s="2" t="s">
        <v>98</v>
      </c>
      <c r="J10" s="2" t="s">
        <v>28</v>
      </c>
      <c r="K10" s="2" t="s">
        <v>29</v>
      </c>
      <c r="L10" s="2" t="s">
        <v>30</v>
      </c>
      <c r="M10" s="2" t="s">
        <v>99</v>
      </c>
      <c r="N10" s="2" t="s">
        <v>90</v>
      </c>
      <c r="O10" s="2" t="s">
        <v>46</v>
      </c>
      <c r="P10" s="2" t="s">
        <v>100</v>
      </c>
      <c r="Q10" s="2" t="s">
        <v>35</v>
      </c>
      <c r="R10" s="2" t="s">
        <v>36</v>
      </c>
    </row>
    <row r="11" ht="98" customHeight="1" spans="1:18">
      <c r="A11" s="2">
        <v>8</v>
      </c>
      <c r="B11" s="2" t="s">
        <v>101</v>
      </c>
      <c r="C11" s="2" t="s">
        <v>102</v>
      </c>
      <c r="D11" s="2" t="s">
        <v>103</v>
      </c>
      <c r="E11" s="2" t="s">
        <v>40</v>
      </c>
      <c r="F11" s="2" t="s">
        <v>41</v>
      </c>
      <c r="G11" s="2" t="s">
        <v>75</v>
      </c>
      <c r="H11" s="2" t="s">
        <v>104</v>
      </c>
      <c r="I11" s="2" t="s">
        <v>105</v>
      </c>
      <c r="J11" s="2" t="s">
        <v>89</v>
      </c>
      <c r="K11" s="2" t="s">
        <v>106</v>
      </c>
      <c r="L11" s="2" t="s">
        <v>107</v>
      </c>
      <c r="M11" s="2" t="s">
        <v>31</v>
      </c>
      <c r="N11" s="2" t="s">
        <v>108</v>
      </c>
      <c r="O11" s="2" t="s">
        <v>109</v>
      </c>
      <c r="P11" s="2" t="s">
        <v>110</v>
      </c>
      <c r="Q11" s="2" t="s">
        <v>111</v>
      </c>
      <c r="R11" s="2" t="s">
        <v>36</v>
      </c>
    </row>
    <row r="12" ht="99" customHeight="1" spans="1:18">
      <c r="A12" s="2">
        <v>9</v>
      </c>
      <c r="B12" s="2" t="s">
        <v>112</v>
      </c>
      <c r="C12" s="2" t="s">
        <v>113</v>
      </c>
      <c r="D12" s="2" t="s">
        <v>50</v>
      </c>
      <c r="E12" s="2" t="s">
        <v>51</v>
      </c>
      <c r="F12" s="2" t="s">
        <v>52</v>
      </c>
      <c r="G12" s="2" t="s">
        <v>25</v>
      </c>
      <c r="H12" s="2" t="s">
        <v>114</v>
      </c>
      <c r="I12" s="2" t="s">
        <v>115</v>
      </c>
      <c r="J12" s="2" t="s">
        <v>89</v>
      </c>
      <c r="K12" s="2" t="s">
        <v>116</v>
      </c>
      <c r="L12" s="2" t="s">
        <v>117</v>
      </c>
      <c r="M12" s="2" t="s">
        <v>118</v>
      </c>
      <c r="N12" s="2" t="s">
        <v>108</v>
      </c>
      <c r="O12" s="2" t="s">
        <v>109</v>
      </c>
      <c r="P12" s="2" t="s">
        <v>119</v>
      </c>
      <c r="Q12" s="2" t="s">
        <v>111</v>
      </c>
      <c r="R12" s="2" t="s">
        <v>36</v>
      </c>
    </row>
    <row r="13" ht="110" customHeight="1" spans="1:18">
      <c r="A13" s="2">
        <v>10</v>
      </c>
      <c r="B13" s="2" t="s">
        <v>120</v>
      </c>
      <c r="C13" s="2" t="s">
        <v>121</v>
      </c>
      <c r="D13" s="2" t="s">
        <v>86</v>
      </c>
      <c r="E13" s="2" t="s">
        <v>23</v>
      </c>
      <c r="F13" s="2" t="s">
        <v>24</v>
      </c>
      <c r="G13" s="2" t="s">
        <v>122</v>
      </c>
      <c r="H13" s="2" t="s">
        <v>123</v>
      </c>
      <c r="I13" s="2" t="s">
        <v>124</v>
      </c>
      <c r="J13" s="2" t="s">
        <v>89</v>
      </c>
      <c r="K13" s="2" t="s">
        <v>125</v>
      </c>
      <c r="L13" s="2" t="s">
        <v>126</v>
      </c>
      <c r="M13" s="2" t="s">
        <v>127</v>
      </c>
      <c r="N13" s="2" t="s">
        <v>108</v>
      </c>
      <c r="O13" s="2" t="s">
        <v>109</v>
      </c>
      <c r="P13" s="2" t="s">
        <v>128</v>
      </c>
      <c r="Q13" s="2" t="s">
        <v>35</v>
      </c>
      <c r="R13" s="2" t="s">
        <v>36</v>
      </c>
    </row>
    <row r="14" ht="105" customHeight="1" spans="1:18">
      <c r="A14" s="2">
        <v>11</v>
      </c>
      <c r="B14" s="2" t="s">
        <v>129</v>
      </c>
      <c r="C14" s="2" t="s">
        <v>130</v>
      </c>
      <c r="D14" s="2" t="s">
        <v>22</v>
      </c>
      <c r="E14" s="2" t="s">
        <v>23</v>
      </c>
      <c r="F14" s="2" t="s">
        <v>24</v>
      </c>
      <c r="G14" s="2" t="s">
        <v>131</v>
      </c>
      <c r="H14" s="2" t="s">
        <v>132</v>
      </c>
      <c r="I14" s="2" t="s">
        <v>133</v>
      </c>
      <c r="J14" s="2" t="s">
        <v>134</v>
      </c>
      <c r="K14" s="2" t="s">
        <v>29</v>
      </c>
      <c r="L14" s="2" t="s">
        <v>30</v>
      </c>
      <c r="M14" s="2" t="s">
        <v>31</v>
      </c>
      <c r="N14" s="2" t="s">
        <v>135</v>
      </c>
      <c r="O14" s="2" t="s">
        <v>136</v>
      </c>
      <c r="P14" s="2" t="s">
        <v>137</v>
      </c>
      <c r="Q14" s="2" t="s">
        <v>35</v>
      </c>
      <c r="R14" s="2" t="s">
        <v>36</v>
      </c>
    </row>
    <row r="15" ht="112" customHeight="1" spans="1:18">
      <c r="A15" s="2">
        <v>12</v>
      </c>
      <c r="B15" s="2" t="s">
        <v>138</v>
      </c>
      <c r="C15" s="2" t="s">
        <v>139</v>
      </c>
      <c r="D15" s="2" t="s">
        <v>140</v>
      </c>
      <c r="E15" s="2" t="s">
        <v>74</v>
      </c>
      <c r="F15" s="2" t="s">
        <v>65</v>
      </c>
      <c r="G15" s="2" t="s">
        <v>141</v>
      </c>
      <c r="H15" s="2" t="s">
        <v>142</v>
      </c>
      <c r="I15" s="2" t="s">
        <v>143</v>
      </c>
      <c r="J15" s="2" t="s">
        <v>89</v>
      </c>
      <c r="K15" s="2" t="s">
        <v>29</v>
      </c>
      <c r="L15" s="2" t="s">
        <v>30</v>
      </c>
      <c r="M15" s="2" t="s">
        <v>144</v>
      </c>
      <c r="N15" s="2" t="s">
        <v>108</v>
      </c>
      <c r="O15" s="2" t="s">
        <v>109</v>
      </c>
      <c r="P15" s="2" t="s">
        <v>145</v>
      </c>
      <c r="Q15" s="2" t="s">
        <v>35</v>
      </c>
      <c r="R15" s="2" t="s">
        <v>36</v>
      </c>
    </row>
    <row r="16" ht="105" customHeight="1" spans="1:18">
      <c r="A16" s="2">
        <v>13</v>
      </c>
      <c r="B16" s="2" t="s">
        <v>146</v>
      </c>
      <c r="C16" s="2" t="s">
        <v>147</v>
      </c>
      <c r="D16" s="2" t="s">
        <v>86</v>
      </c>
      <c r="E16" s="2" t="s">
        <v>23</v>
      </c>
      <c r="F16" s="2" t="s">
        <v>24</v>
      </c>
      <c r="G16" s="2" t="s">
        <v>25</v>
      </c>
      <c r="H16" s="2" t="s">
        <v>148</v>
      </c>
      <c r="I16" s="2" t="s">
        <v>149</v>
      </c>
      <c r="J16" s="2" t="s">
        <v>28</v>
      </c>
      <c r="K16" s="2" t="s">
        <v>150</v>
      </c>
      <c r="L16" s="2" t="s">
        <v>30</v>
      </c>
      <c r="M16" s="2" t="s">
        <v>151</v>
      </c>
      <c r="N16" s="2" t="s">
        <v>135</v>
      </c>
      <c r="O16" s="2" t="s">
        <v>46</v>
      </c>
      <c r="P16" s="2" t="s">
        <v>152</v>
      </c>
      <c r="Q16" s="2" t="s">
        <v>35</v>
      </c>
      <c r="R16" s="2" t="s">
        <v>36</v>
      </c>
    </row>
    <row r="17" ht="114" customHeight="1" spans="1:18">
      <c r="A17" s="2">
        <v>14</v>
      </c>
      <c r="B17" s="2" t="s">
        <v>153</v>
      </c>
      <c r="C17" s="2" t="s">
        <v>154</v>
      </c>
      <c r="D17" s="2" t="s">
        <v>140</v>
      </c>
      <c r="E17" s="2" t="s">
        <v>74</v>
      </c>
      <c r="F17" s="2" t="s">
        <v>65</v>
      </c>
      <c r="G17" s="2" t="s">
        <v>25</v>
      </c>
      <c r="H17" s="2" t="s">
        <v>155</v>
      </c>
      <c r="I17" s="2" t="s">
        <v>156</v>
      </c>
      <c r="J17" s="2" t="s">
        <v>89</v>
      </c>
      <c r="K17" s="2" t="s">
        <v>150</v>
      </c>
      <c r="L17" s="2" t="s">
        <v>30</v>
      </c>
      <c r="M17" s="2" t="s">
        <v>157</v>
      </c>
      <c r="N17" s="2" t="s">
        <v>158</v>
      </c>
      <c r="O17" s="2" t="s">
        <v>46</v>
      </c>
      <c r="P17" s="2" t="s">
        <v>159</v>
      </c>
      <c r="Q17" s="2" t="s">
        <v>35</v>
      </c>
      <c r="R17" s="2" t="s">
        <v>36</v>
      </c>
    </row>
    <row r="18" ht="102" customHeight="1" spans="1:18">
      <c r="A18" s="2">
        <v>15</v>
      </c>
      <c r="B18" s="2" t="s">
        <v>160</v>
      </c>
      <c r="C18" s="2" t="s">
        <v>161</v>
      </c>
      <c r="D18" s="2" t="s">
        <v>140</v>
      </c>
      <c r="E18" s="2" t="s">
        <v>74</v>
      </c>
      <c r="F18" s="2" t="s">
        <v>65</v>
      </c>
      <c r="G18" s="2" t="s">
        <v>141</v>
      </c>
      <c r="H18" s="2" t="s">
        <v>162</v>
      </c>
      <c r="I18" s="2" t="s">
        <v>163</v>
      </c>
      <c r="J18" s="2" t="s">
        <v>89</v>
      </c>
      <c r="K18" s="2" t="s">
        <v>150</v>
      </c>
      <c r="L18" s="2" t="s">
        <v>30</v>
      </c>
      <c r="M18" s="2" t="s">
        <v>164</v>
      </c>
      <c r="N18" s="2" t="s">
        <v>165</v>
      </c>
      <c r="O18" s="2" t="s">
        <v>166</v>
      </c>
      <c r="P18" s="2" t="s">
        <v>167</v>
      </c>
      <c r="Q18" s="2" t="s">
        <v>35</v>
      </c>
      <c r="R18" s="2" t="s">
        <v>36</v>
      </c>
    </row>
    <row r="19" ht="84" customHeight="1" spans="1:18">
      <c r="A19" s="2">
        <v>16</v>
      </c>
      <c r="B19" s="2" t="s">
        <v>168</v>
      </c>
      <c r="C19" s="2" t="s">
        <v>169</v>
      </c>
      <c r="D19" s="2" t="s">
        <v>170</v>
      </c>
      <c r="E19" s="2" t="s">
        <v>51</v>
      </c>
      <c r="F19" s="2" t="s">
        <v>52</v>
      </c>
      <c r="G19" s="2" t="s">
        <v>171</v>
      </c>
      <c r="H19" s="2" t="s">
        <v>172</v>
      </c>
      <c r="I19" s="2" t="s">
        <v>173</v>
      </c>
      <c r="J19" s="2" t="s">
        <v>28</v>
      </c>
      <c r="K19" s="2" t="s">
        <v>174</v>
      </c>
      <c r="L19" s="2" t="s">
        <v>175</v>
      </c>
      <c r="M19" s="2" t="s">
        <v>31</v>
      </c>
      <c r="N19" s="2" t="s">
        <v>45</v>
      </c>
      <c r="O19" s="2" t="s">
        <v>46</v>
      </c>
      <c r="P19" s="2" t="s">
        <v>176</v>
      </c>
      <c r="Q19" s="2" t="s">
        <v>83</v>
      </c>
      <c r="R19" s="2" t="s">
        <v>36</v>
      </c>
    </row>
    <row r="20" ht="112" customHeight="1" spans="1:18">
      <c r="A20" s="2">
        <v>17</v>
      </c>
      <c r="B20" s="2" t="s">
        <v>177</v>
      </c>
      <c r="C20" s="2" t="s">
        <v>178</v>
      </c>
      <c r="D20" s="2" t="s">
        <v>140</v>
      </c>
      <c r="E20" s="2" t="s">
        <v>74</v>
      </c>
      <c r="F20" s="2" t="s">
        <v>65</v>
      </c>
      <c r="G20" s="2" t="s">
        <v>179</v>
      </c>
      <c r="H20" s="2" t="s">
        <v>180</v>
      </c>
      <c r="I20" s="2" t="s">
        <v>181</v>
      </c>
      <c r="J20" s="2" t="s">
        <v>89</v>
      </c>
      <c r="K20" s="2" t="s">
        <v>182</v>
      </c>
      <c r="L20" s="2" t="s">
        <v>183</v>
      </c>
      <c r="M20" s="2" t="s">
        <v>184</v>
      </c>
      <c r="N20" s="2" t="s">
        <v>185</v>
      </c>
      <c r="O20" s="2" t="s">
        <v>186</v>
      </c>
      <c r="P20" s="2" t="s">
        <v>187</v>
      </c>
      <c r="Q20" s="2" t="s">
        <v>83</v>
      </c>
      <c r="R20" s="2" t="s">
        <v>36</v>
      </c>
    </row>
    <row r="21" ht="94" customHeight="1" spans="1:18">
      <c r="A21" s="2">
        <v>18</v>
      </c>
      <c r="B21" s="2" t="s">
        <v>188</v>
      </c>
      <c r="C21" s="2" t="s">
        <v>189</v>
      </c>
      <c r="D21" s="2" t="s">
        <v>190</v>
      </c>
      <c r="E21" s="2" t="s">
        <v>40</v>
      </c>
      <c r="F21" s="2" t="s">
        <v>41</v>
      </c>
      <c r="G21" s="2" t="s">
        <v>25</v>
      </c>
      <c r="H21" s="2" t="s">
        <v>191</v>
      </c>
      <c r="I21" s="2" t="s">
        <v>173</v>
      </c>
      <c r="J21" s="2" t="s">
        <v>28</v>
      </c>
      <c r="K21" s="2" t="s">
        <v>106</v>
      </c>
      <c r="L21" s="2" t="s">
        <v>107</v>
      </c>
      <c r="M21" s="2" t="s">
        <v>31</v>
      </c>
      <c r="N21" s="2" t="s">
        <v>192</v>
      </c>
      <c r="O21" s="2" t="s">
        <v>46</v>
      </c>
      <c r="P21" s="2" t="s">
        <v>193</v>
      </c>
      <c r="Q21" s="2" t="s">
        <v>111</v>
      </c>
      <c r="R21" s="2" t="s">
        <v>36</v>
      </c>
    </row>
    <row r="22" ht="97" customHeight="1" spans="1:18">
      <c r="A22" s="2">
        <v>19</v>
      </c>
      <c r="B22" s="2" t="s">
        <v>194</v>
      </c>
      <c r="C22" s="2" t="s">
        <v>195</v>
      </c>
      <c r="D22" s="2" t="s">
        <v>196</v>
      </c>
      <c r="E22" s="2" t="s">
        <v>51</v>
      </c>
      <c r="F22" s="2" t="s">
        <v>52</v>
      </c>
      <c r="G22" s="2" t="s">
        <v>25</v>
      </c>
      <c r="H22" s="2" t="s">
        <v>148</v>
      </c>
      <c r="I22" s="2" t="s">
        <v>197</v>
      </c>
      <c r="J22" s="2" t="s">
        <v>198</v>
      </c>
      <c r="K22" s="2" t="s">
        <v>29</v>
      </c>
      <c r="L22" s="2" t="s">
        <v>30</v>
      </c>
      <c r="M22" s="2" t="s">
        <v>31</v>
      </c>
      <c r="N22" s="2" t="s">
        <v>90</v>
      </c>
      <c r="O22" s="2" t="s">
        <v>199</v>
      </c>
      <c r="P22" s="2" t="s">
        <v>200</v>
      </c>
      <c r="Q22" s="2" t="s">
        <v>35</v>
      </c>
      <c r="R22" s="2" t="s">
        <v>36</v>
      </c>
    </row>
    <row r="23" ht="91" customHeight="1" spans="1:18">
      <c r="A23" s="2">
        <v>20</v>
      </c>
      <c r="B23" s="2" t="s">
        <v>201</v>
      </c>
      <c r="C23" s="2" t="s">
        <v>202</v>
      </c>
      <c r="D23" s="2" t="s">
        <v>203</v>
      </c>
      <c r="E23" s="2" t="s">
        <v>64</v>
      </c>
      <c r="F23" s="2" t="s">
        <v>65</v>
      </c>
      <c r="G23" s="2" t="s">
        <v>204</v>
      </c>
      <c r="H23" s="2" t="s">
        <v>205</v>
      </c>
      <c r="I23" s="2" t="s">
        <v>206</v>
      </c>
      <c r="J23" s="2" t="s">
        <v>28</v>
      </c>
      <c r="K23" s="2" t="s">
        <v>207</v>
      </c>
      <c r="L23" s="2" t="s">
        <v>30</v>
      </c>
      <c r="M23" s="2" t="s">
        <v>81</v>
      </c>
      <c r="N23" s="2" t="s">
        <v>32</v>
      </c>
      <c r="O23" s="2" t="s">
        <v>46</v>
      </c>
      <c r="P23" s="2" t="s">
        <v>208</v>
      </c>
      <c r="Q23" s="2" t="s">
        <v>83</v>
      </c>
      <c r="R23" s="2" t="s">
        <v>36</v>
      </c>
    </row>
    <row r="24" ht="105" customHeight="1" spans="1:18">
      <c r="A24" s="2">
        <v>21</v>
      </c>
      <c r="B24" s="2" t="s">
        <v>209</v>
      </c>
      <c r="C24" s="2" t="s">
        <v>210</v>
      </c>
      <c r="D24" s="2" t="s">
        <v>211</v>
      </c>
      <c r="E24" s="2" t="s">
        <v>51</v>
      </c>
      <c r="F24" s="2" t="s">
        <v>52</v>
      </c>
      <c r="G24" s="2" t="s">
        <v>212</v>
      </c>
      <c r="H24" s="2" t="s">
        <v>213</v>
      </c>
      <c r="I24" s="2" t="s">
        <v>214</v>
      </c>
      <c r="J24" s="2" t="s">
        <v>134</v>
      </c>
      <c r="K24" s="2" t="s">
        <v>29</v>
      </c>
      <c r="L24" s="2" t="s">
        <v>30</v>
      </c>
      <c r="M24" s="2" t="s">
        <v>31</v>
      </c>
      <c r="N24" s="2" t="s">
        <v>215</v>
      </c>
      <c r="O24" s="2" t="s">
        <v>216</v>
      </c>
      <c r="P24" s="2" t="s">
        <v>217</v>
      </c>
      <c r="Q24" s="2" t="s">
        <v>35</v>
      </c>
      <c r="R24" s="2" t="s">
        <v>36</v>
      </c>
    </row>
    <row r="25" ht="94" customHeight="1" spans="1:18">
      <c r="A25" s="2">
        <v>22</v>
      </c>
      <c r="B25" s="2" t="s">
        <v>218</v>
      </c>
      <c r="C25" s="2" t="s">
        <v>219</v>
      </c>
      <c r="D25" s="2" t="s">
        <v>220</v>
      </c>
      <c r="E25" s="2" t="s">
        <v>51</v>
      </c>
      <c r="F25" s="2" t="s">
        <v>52</v>
      </c>
      <c r="G25" s="2" t="s">
        <v>221</v>
      </c>
      <c r="H25" s="2" t="s">
        <v>222</v>
      </c>
      <c r="I25" s="2" t="s">
        <v>77</v>
      </c>
      <c r="J25" s="2" t="s">
        <v>28</v>
      </c>
      <c r="K25" s="2" t="s">
        <v>223</v>
      </c>
      <c r="L25" s="2" t="s">
        <v>224</v>
      </c>
      <c r="M25" s="2" t="s">
        <v>31</v>
      </c>
      <c r="N25" s="2" t="s">
        <v>225</v>
      </c>
      <c r="O25" s="2" t="s">
        <v>46</v>
      </c>
      <c r="P25" s="2" t="s">
        <v>226</v>
      </c>
      <c r="Q25" s="2" t="s">
        <v>83</v>
      </c>
      <c r="R25" s="2" t="s">
        <v>36</v>
      </c>
    </row>
    <row r="26" ht="100" customHeight="1" spans="1:18">
      <c r="A26" s="2">
        <v>23</v>
      </c>
      <c r="B26" s="2" t="s">
        <v>227</v>
      </c>
      <c r="C26" s="2" t="s">
        <v>228</v>
      </c>
      <c r="D26" s="2" t="s">
        <v>170</v>
      </c>
      <c r="E26" s="2" t="s">
        <v>51</v>
      </c>
      <c r="F26" s="2" t="s">
        <v>52</v>
      </c>
      <c r="G26" s="2" t="s">
        <v>25</v>
      </c>
      <c r="H26" s="2" t="s">
        <v>229</v>
      </c>
      <c r="I26" s="2" t="s">
        <v>230</v>
      </c>
      <c r="J26" s="2" t="s">
        <v>231</v>
      </c>
      <c r="K26" s="2" t="s">
        <v>232</v>
      </c>
      <c r="L26" s="2" t="s">
        <v>233</v>
      </c>
      <c r="M26" s="2" t="s">
        <v>234</v>
      </c>
      <c r="N26" s="2" t="s">
        <v>235</v>
      </c>
      <c r="O26" s="2" t="s">
        <v>109</v>
      </c>
      <c r="P26" s="2" t="s">
        <v>236</v>
      </c>
      <c r="Q26" s="2" t="s">
        <v>35</v>
      </c>
      <c r="R26" s="2" t="s">
        <v>36</v>
      </c>
    </row>
    <row r="27" ht="99" customHeight="1" spans="1:18">
      <c r="A27" s="2">
        <v>24</v>
      </c>
      <c r="B27" s="2" t="s">
        <v>237</v>
      </c>
      <c r="C27" s="2" t="s">
        <v>238</v>
      </c>
      <c r="D27" s="2" t="s">
        <v>239</v>
      </c>
      <c r="E27" s="2" t="s">
        <v>240</v>
      </c>
      <c r="F27" s="2" t="s">
        <v>52</v>
      </c>
      <c r="G27" s="2" t="s">
        <v>241</v>
      </c>
      <c r="H27" s="2" t="s">
        <v>242</v>
      </c>
      <c r="I27" s="2" t="s">
        <v>243</v>
      </c>
      <c r="J27" s="2" t="s">
        <v>89</v>
      </c>
      <c r="K27" s="2" t="s">
        <v>244</v>
      </c>
      <c r="L27" s="2" t="s">
        <v>30</v>
      </c>
      <c r="M27" s="2" t="s">
        <v>31</v>
      </c>
      <c r="N27" s="2" t="s">
        <v>245</v>
      </c>
      <c r="O27" s="2" t="s">
        <v>46</v>
      </c>
      <c r="P27" s="2" t="s">
        <v>246</v>
      </c>
      <c r="Q27" s="2" t="s">
        <v>83</v>
      </c>
      <c r="R27" s="2" t="s">
        <v>36</v>
      </c>
    </row>
    <row r="28" ht="103" customHeight="1" spans="1:18">
      <c r="A28" s="2">
        <v>25</v>
      </c>
      <c r="B28" s="2" t="s">
        <v>247</v>
      </c>
      <c r="C28" s="2" t="s">
        <v>248</v>
      </c>
      <c r="D28" s="2" t="s">
        <v>239</v>
      </c>
      <c r="E28" s="2" t="s">
        <v>240</v>
      </c>
      <c r="F28" s="2" t="s">
        <v>52</v>
      </c>
      <c r="G28" s="2" t="s">
        <v>249</v>
      </c>
      <c r="H28" s="2" t="s">
        <v>250</v>
      </c>
      <c r="I28" s="2" t="s">
        <v>251</v>
      </c>
      <c r="J28" s="2" t="s">
        <v>28</v>
      </c>
      <c r="K28" s="2" t="s">
        <v>252</v>
      </c>
      <c r="L28" s="2" t="s">
        <v>253</v>
      </c>
      <c r="M28" s="2" t="s">
        <v>254</v>
      </c>
      <c r="N28" s="2" t="s">
        <v>45</v>
      </c>
      <c r="O28" s="2" t="s">
        <v>46</v>
      </c>
      <c r="P28" s="2" t="s">
        <v>255</v>
      </c>
      <c r="Q28" s="2" t="s">
        <v>83</v>
      </c>
      <c r="R28" s="2" t="s">
        <v>36</v>
      </c>
    </row>
    <row r="29" ht="107" customHeight="1" spans="1:18">
      <c r="A29" s="2">
        <v>26</v>
      </c>
      <c r="B29" s="2" t="s">
        <v>256</v>
      </c>
      <c r="C29" s="2" t="s">
        <v>257</v>
      </c>
      <c r="D29" s="2" t="s">
        <v>196</v>
      </c>
      <c r="E29" s="2" t="s">
        <v>51</v>
      </c>
      <c r="F29" s="2" t="s">
        <v>52</v>
      </c>
      <c r="G29" s="2" t="s">
        <v>258</v>
      </c>
      <c r="H29" s="2" t="s">
        <v>259</v>
      </c>
      <c r="I29" s="2" t="s">
        <v>260</v>
      </c>
      <c r="J29" s="2" t="s">
        <v>89</v>
      </c>
      <c r="K29" s="2" t="s">
        <v>29</v>
      </c>
      <c r="L29" s="2" t="s">
        <v>30</v>
      </c>
      <c r="M29" s="2" t="s">
        <v>261</v>
      </c>
      <c r="N29" s="2" t="s">
        <v>108</v>
      </c>
      <c r="O29" s="2" t="s">
        <v>109</v>
      </c>
      <c r="P29" s="2" t="s">
        <v>262</v>
      </c>
      <c r="Q29" s="2" t="s">
        <v>35</v>
      </c>
      <c r="R29" s="2" t="s">
        <v>36</v>
      </c>
    </row>
    <row r="30" ht="103" customHeight="1" spans="1:18">
      <c r="A30" s="2">
        <v>27</v>
      </c>
      <c r="B30" s="2" t="s">
        <v>263</v>
      </c>
      <c r="C30" s="2" t="s">
        <v>264</v>
      </c>
      <c r="D30" s="2" t="s">
        <v>265</v>
      </c>
      <c r="E30" s="2" t="s">
        <v>51</v>
      </c>
      <c r="F30" s="2" t="s">
        <v>52</v>
      </c>
      <c r="G30" s="2" t="s">
        <v>141</v>
      </c>
      <c r="H30" s="2" t="s">
        <v>266</v>
      </c>
      <c r="I30" s="2" t="s">
        <v>267</v>
      </c>
      <c r="J30" s="2" t="s">
        <v>28</v>
      </c>
      <c r="K30" s="2" t="s">
        <v>150</v>
      </c>
      <c r="L30" s="2" t="s">
        <v>30</v>
      </c>
      <c r="M30" s="2" t="s">
        <v>268</v>
      </c>
      <c r="N30" s="2" t="s">
        <v>158</v>
      </c>
      <c r="O30" s="2" t="s">
        <v>46</v>
      </c>
      <c r="P30" s="2" t="s">
        <v>269</v>
      </c>
      <c r="Q30" s="2" t="s">
        <v>35</v>
      </c>
      <c r="R30" s="2" t="s">
        <v>36</v>
      </c>
    </row>
    <row r="31" ht="122" customHeight="1" spans="1:18">
      <c r="A31" s="2">
        <v>28</v>
      </c>
      <c r="B31" s="2" t="s">
        <v>270</v>
      </c>
      <c r="C31" s="2" t="s">
        <v>271</v>
      </c>
      <c r="D31" s="2" t="s">
        <v>272</v>
      </c>
      <c r="E31" s="2" t="s">
        <v>273</v>
      </c>
      <c r="F31" s="2" t="s">
        <v>65</v>
      </c>
      <c r="G31" s="2" t="s">
        <v>274</v>
      </c>
      <c r="H31" s="2" t="s">
        <v>148</v>
      </c>
      <c r="I31" s="2" t="s">
        <v>275</v>
      </c>
      <c r="J31" s="2" t="s">
        <v>28</v>
      </c>
      <c r="K31" s="2" t="s">
        <v>276</v>
      </c>
      <c r="L31" s="2" t="s">
        <v>277</v>
      </c>
      <c r="M31" s="2" t="s">
        <v>184</v>
      </c>
      <c r="N31" s="2" t="s">
        <v>278</v>
      </c>
      <c r="O31" s="2" t="s">
        <v>46</v>
      </c>
      <c r="P31" s="2" t="s">
        <v>279</v>
      </c>
      <c r="Q31" s="2" t="s">
        <v>35</v>
      </c>
      <c r="R31" s="2" t="s">
        <v>36</v>
      </c>
    </row>
    <row r="32" ht="89" customHeight="1" spans="1:18">
      <c r="A32" s="2">
        <v>29</v>
      </c>
      <c r="B32" s="2" t="s">
        <v>280</v>
      </c>
      <c r="C32" s="2" t="s">
        <v>281</v>
      </c>
      <c r="D32" s="2" t="s">
        <v>103</v>
      </c>
      <c r="E32" s="2" t="s">
        <v>40</v>
      </c>
      <c r="F32" s="2" t="s">
        <v>41</v>
      </c>
      <c r="G32" s="2" t="s">
        <v>141</v>
      </c>
      <c r="H32" s="2" t="s">
        <v>282</v>
      </c>
      <c r="I32" s="2" t="s">
        <v>283</v>
      </c>
      <c r="J32" s="2" t="s">
        <v>28</v>
      </c>
      <c r="K32" s="2" t="s">
        <v>284</v>
      </c>
      <c r="L32" s="2" t="s">
        <v>285</v>
      </c>
      <c r="M32" s="2" t="s">
        <v>31</v>
      </c>
      <c r="N32" s="2" t="s">
        <v>45</v>
      </c>
      <c r="O32" s="2" t="s">
        <v>46</v>
      </c>
      <c r="P32" s="2" t="s">
        <v>286</v>
      </c>
      <c r="Q32" s="2" t="s">
        <v>111</v>
      </c>
      <c r="R32" s="2" t="s">
        <v>36</v>
      </c>
    </row>
    <row r="33" ht="108" customHeight="1" spans="1:18">
      <c r="A33" s="2">
        <v>30</v>
      </c>
      <c r="B33" s="2" t="s">
        <v>287</v>
      </c>
      <c r="C33" s="2" t="s">
        <v>288</v>
      </c>
      <c r="D33" s="2" t="s">
        <v>289</v>
      </c>
      <c r="E33" s="2" t="s">
        <v>290</v>
      </c>
      <c r="F33" s="2" t="s">
        <v>52</v>
      </c>
      <c r="G33" s="2" t="s">
        <v>241</v>
      </c>
      <c r="H33" s="2" t="s">
        <v>148</v>
      </c>
      <c r="I33" s="2" t="s">
        <v>291</v>
      </c>
      <c r="J33" s="2" t="s">
        <v>28</v>
      </c>
      <c r="K33" s="2" t="s">
        <v>29</v>
      </c>
      <c r="L33" s="2" t="s">
        <v>30</v>
      </c>
      <c r="M33" s="2" t="s">
        <v>31</v>
      </c>
      <c r="N33" s="2" t="s">
        <v>292</v>
      </c>
      <c r="O33" s="2" t="s">
        <v>58</v>
      </c>
      <c r="P33" s="2" t="s">
        <v>293</v>
      </c>
      <c r="Q33" s="2" t="s">
        <v>35</v>
      </c>
      <c r="R33" s="2" t="s">
        <v>36</v>
      </c>
    </row>
    <row r="34" ht="102" customHeight="1" spans="1:18">
      <c r="A34" s="2">
        <v>31</v>
      </c>
      <c r="B34" s="2" t="s">
        <v>294</v>
      </c>
      <c r="C34" s="2" t="s">
        <v>295</v>
      </c>
      <c r="D34" s="2" t="s">
        <v>296</v>
      </c>
      <c r="E34" s="2" t="s">
        <v>240</v>
      </c>
      <c r="F34" s="2" t="s">
        <v>52</v>
      </c>
      <c r="G34" s="2" t="s">
        <v>297</v>
      </c>
      <c r="H34" s="2" t="s">
        <v>298</v>
      </c>
      <c r="I34" s="2" t="s">
        <v>299</v>
      </c>
      <c r="J34" s="2" t="s">
        <v>134</v>
      </c>
      <c r="K34" s="2" t="s">
        <v>300</v>
      </c>
      <c r="L34" s="2" t="s">
        <v>301</v>
      </c>
      <c r="M34" s="2" t="s">
        <v>254</v>
      </c>
      <c r="N34" s="2" t="s">
        <v>302</v>
      </c>
      <c r="O34" s="2" t="s">
        <v>58</v>
      </c>
      <c r="P34" s="2" t="s">
        <v>303</v>
      </c>
      <c r="Q34" s="2" t="s">
        <v>83</v>
      </c>
      <c r="R34" s="2" t="s">
        <v>36</v>
      </c>
    </row>
    <row r="35" ht="102" customHeight="1" spans="1:18">
      <c r="A35" s="2">
        <v>32</v>
      </c>
      <c r="B35" s="2" t="s">
        <v>304</v>
      </c>
      <c r="C35" s="2" t="s">
        <v>305</v>
      </c>
      <c r="D35" s="2" t="s">
        <v>306</v>
      </c>
      <c r="E35" s="2" t="s">
        <v>51</v>
      </c>
      <c r="F35" s="2" t="s">
        <v>52</v>
      </c>
      <c r="G35" s="2" t="s">
        <v>25</v>
      </c>
      <c r="H35" s="2" t="s">
        <v>307</v>
      </c>
      <c r="I35" s="2" t="s">
        <v>308</v>
      </c>
      <c r="J35" s="2" t="s">
        <v>28</v>
      </c>
      <c r="K35" s="2" t="s">
        <v>29</v>
      </c>
      <c r="L35" s="2" t="s">
        <v>30</v>
      </c>
      <c r="M35" s="2" t="s">
        <v>309</v>
      </c>
      <c r="N35" s="2" t="s">
        <v>45</v>
      </c>
      <c r="O35" s="2" t="s">
        <v>46</v>
      </c>
      <c r="P35" s="2" t="s">
        <v>310</v>
      </c>
      <c r="Q35" s="2" t="s">
        <v>35</v>
      </c>
      <c r="R35" s="2" t="s">
        <v>36</v>
      </c>
    </row>
    <row r="36" ht="100" customHeight="1" spans="1:18">
      <c r="A36" s="2">
        <v>33</v>
      </c>
      <c r="B36" s="2" t="s">
        <v>311</v>
      </c>
      <c r="C36" s="2" t="s">
        <v>312</v>
      </c>
      <c r="D36" s="2" t="s">
        <v>196</v>
      </c>
      <c r="E36" s="2" t="s">
        <v>51</v>
      </c>
      <c r="F36" s="2" t="s">
        <v>52</v>
      </c>
      <c r="G36" s="2" t="s">
        <v>313</v>
      </c>
      <c r="H36" s="2" t="s">
        <v>314</v>
      </c>
      <c r="I36" s="2" t="s">
        <v>315</v>
      </c>
      <c r="J36" s="2" t="s">
        <v>89</v>
      </c>
      <c r="K36" s="2" t="s">
        <v>29</v>
      </c>
      <c r="L36" s="2" t="s">
        <v>30</v>
      </c>
      <c r="M36" s="2" t="s">
        <v>316</v>
      </c>
      <c r="N36" s="2" t="s">
        <v>108</v>
      </c>
      <c r="O36" s="2" t="s">
        <v>109</v>
      </c>
      <c r="P36" s="2" t="s">
        <v>317</v>
      </c>
      <c r="Q36" s="2" t="s">
        <v>35</v>
      </c>
      <c r="R36" s="2" t="s">
        <v>36</v>
      </c>
    </row>
    <row r="37" ht="106" customHeight="1" spans="1:18">
      <c r="A37" s="2">
        <v>34</v>
      </c>
      <c r="B37" s="2" t="s">
        <v>318</v>
      </c>
      <c r="C37" s="2" t="s">
        <v>319</v>
      </c>
      <c r="D37" s="2" t="s">
        <v>306</v>
      </c>
      <c r="E37" s="2" t="s">
        <v>51</v>
      </c>
      <c r="F37" s="2" t="s">
        <v>52</v>
      </c>
      <c r="G37" s="2" t="s">
        <v>141</v>
      </c>
      <c r="H37" s="2" t="s">
        <v>320</v>
      </c>
      <c r="I37" s="2" t="s">
        <v>321</v>
      </c>
      <c r="J37" s="2" t="s">
        <v>322</v>
      </c>
      <c r="K37" s="2" t="s">
        <v>29</v>
      </c>
      <c r="L37" s="2" t="s">
        <v>30</v>
      </c>
      <c r="M37" s="2" t="s">
        <v>81</v>
      </c>
      <c r="N37" s="2" t="s">
        <v>108</v>
      </c>
      <c r="O37" s="2" t="s">
        <v>109</v>
      </c>
      <c r="P37" s="2" t="s">
        <v>323</v>
      </c>
      <c r="Q37" s="2" t="s">
        <v>35</v>
      </c>
      <c r="R37" s="2" t="s">
        <v>36</v>
      </c>
    </row>
    <row r="38" ht="141" customHeight="1" spans="1:18">
      <c r="A38" s="2">
        <v>35</v>
      </c>
      <c r="B38" s="2" t="s">
        <v>324</v>
      </c>
      <c r="C38" s="2" t="s">
        <v>325</v>
      </c>
      <c r="D38" s="2" t="s">
        <v>326</v>
      </c>
      <c r="E38" s="2" t="s">
        <v>51</v>
      </c>
      <c r="F38" s="2" t="s">
        <v>52</v>
      </c>
      <c r="G38" s="2" t="s">
        <v>25</v>
      </c>
      <c r="H38" s="2" t="s">
        <v>327</v>
      </c>
      <c r="I38" s="2" t="s">
        <v>328</v>
      </c>
      <c r="J38" s="2" t="s">
        <v>89</v>
      </c>
      <c r="K38" s="2" t="s">
        <v>329</v>
      </c>
      <c r="L38" s="2" t="s">
        <v>330</v>
      </c>
      <c r="M38" s="2" t="s">
        <v>31</v>
      </c>
      <c r="N38" s="2" t="s">
        <v>108</v>
      </c>
      <c r="O38" s="2" t="s">
        <v>109</v>
      </c>
      <c r="P38" s="2" t="s">
        <v>331</v>
      </c>
      <c r="Q38" s="2" t="s">
        <v>83</v>
      </c>
      <c r="R38" s="2" t="s">
        <v>36</v>
      </c>
    </row>
    <row r="39" ht="106" customHeight="1" spans="1:18">
      <c r="A39" s="2">
        <v>36</v>
      </c>
      <c r="B39" s="2" t="s">
        <v>332</v>
      </c>
      <c r="C39" s="2" t="s">
        <v>333</v>
      </c>
      <c r="D39" s="2" t="s">
        <v>334</v>
      </c>
      <c r="E39" s="2" t="s">
        <v>51</v>
      </c>
      <c r="F39" s="2" t="s">
        <v>52</v>
      </c>
      <c r="G39" s="2" t="s">
        <v>335</v>
      </c>
      <c r="H39" s="2" t="s">
        <v>336</v>
      </c>
      <c r="I39" s="2" t="s">
        <v>337</v>
      </c>
      <c r="J39" s="2" t="s">
        <v>28</v>
      </c>
      <c r="K39" s="2" t="s">
        <v>338</v>
      </c>
      <c r="L39" s="2" t="s">
        <v>339</v>
      </c>
      <c r="M39" s="2" t="s">
        <v>31</v>
      </c>
      <c r="N39" s="2" t="s">
        <v>340</v>
      </c>
      <c r="O39" s="2" t="s">
        <v>58</v>
      </c>
      <c r="P39" s="2" t="s">
        <v>341</v>
      </c>
      <c r="Q39" s="2" t="s">
        <v>35</v>
      </c>
      <c r="R39" s="2" t="s">
        <v>36</v>
      </c>
    </row>
    <row r="40" ht="104" customHeight="1" spans="1:18">
      <c r="A40" s="2">
        <v>37</v>
      </c>
      <c r="B40" s="2" t="s">
        <v>342</v>
      </c>
      <c r="C40" s="2" t="s">
        <v>343</v>
      </c>
      <c r="D40" s="2" t="s">
        <v>239</v>
      </c>
      <c r="E40" s="2" t="s">
        <v>240</v>
      </c>
      <c r="F40" s="2" t="s">
        <v>52</v>
      </c>
      <c r="G40" s="2" t="s">
        <v>344</v>
      </c>
      <c r="H40" s="2" t="s">
        <v>345</v>
      </c>
      <c r="I40" s="2" t="s">
        <v>346</v>
      </c>
      <c r="J40" s="2" t="s">
        <v>28</v>
      </c>
      <c r="K40" s="2" t="s">
        <v>347</v>
      </c>
      <c r="L40" s="2" t="s">
        <v>30</v>
      </c>
      <c r="M40" s="2" t="s">
        <v>81</v>
      </c>
      <c r="N40" s="2" t="s">
        <v>90</v>
      </c>
      <c r="O40" s="2" t="s">
        <v>46</v>
      </c>
      <c r="P40" s="2" t="s">
        <v>348</v>
      </c>
      <c r="Q40" s="2" t="s">
        <v>35</v>
      </c>
      <c r="R40" s="2" t="s">
        <v>36</v>
      </c>
    </row>
    <row r="41" ht="104" customHeight="1" spans="1:18">
      <c r="A41" s="2">
        <v>38</v>
      </c>
      <c r="B41" s="2" t="s">
        <v>349</v>
      </c>
      <c r="C41" s="2" t="s">
        <v>350</v>
      </c>
      <c r="D41" s="2" t="s">
        <v>351</v>
      </c>
      <c r="E41" s="2" t="s">
        <v>95</v>
      </c>
      <c r="F41" s="2" t="s">
        <v>65</v>
      </c>
      <c r="G41" s="2" t="s">
        <v>352</v>
      </c>
      <c r="H41" s="2" t="s">
        <v>353</v>
      </c>
      <c r="I41" s="2" t="s">
        <v>354</v>
      </c>
      <c r="J41" s="2" t="s">
        <v>28</v>
      </c>
      <c r="K41" s="2" t="s">
        <v>29</v>
      </c>
      <c r="L41" s="2" t="s">
        <v>30</v>
      </c>
      <c r="M41" s="2" t="s">
        <v>31</v>
      </c>
      <c r="N41" s="2" t="s">
        <v>158</v>
      </c>
      <c r="O41" s="2" t="s">
        <v>354</v>
      </c>
      <c r="P41" s="2" t="s">
        <v>355</v>
      </c>
      <c r="Q41" s="2" t="s">
        <v>35</v>
      </c>
      <c r="R41" s="2" t="s">
        <v>36</v>
      </c>
    </row>
    <row r="42" ht="104" customHeight="1" spans="1:18">
      <c r="A42" s="2">
        <v>39</v>
      </c>
      <c r="B42" s="2" t="s">
        <v>356</v>
      </c>
      <c r="C42" s="2" t="s">
        <v>357</v>
      </c>
      <c r="D42" s="2" t="s">
        <v>239</v>
      </c>
      <c r="E42" s="2" t="s">
        <v>240</v>
      </c>
      <c r="F42" s="2" t="s">
        <v>52</v>
      </c>
      <c r="G42" s="2" t="s">
        <v>241</v>
      </c>
      <c r="H42" s="2" t="s">
        <v>358</v>
      </c>
      <c r="I42" s="2" t="s">
        <v>359</v>
      </c>
      <c r="J42" s="2" t="s">
        <v>360</v>
      </c>
      <c r="K42" s="2" t="s">
        <v>29</v>
      </c>
      <c r="L42" s="2" t="s">
        <v>30</v>
      </c>
      <c r="M42" s="2" t="s">
        <v>31</v>
      </c>
      <c r="N42" s="2" t="s">
        <v>361</v>
      </c>
      <c r="O42" s="2" t="s">
        <v>46</v>
      </c>
      <c r="P42" s="2" t="s">
        <v>362</v>
      </c>
      <c r="Q42" s="2" t="s">
        <v>35</v>
      </c>
      <c r="R42" s="2" t="s">
        <v>36</v>
      </c>
    </row>
    <row r="43" ht="119" customHeight="1" spans="1:18">
      <c r="A43" s="2">
        <v>40</v>
      </c>
      <c r="B43" s="2" t="s">
        <v>363</v>
      </c>
      <c r="C43" s="2" t="s">
        <v>364</v>
      </c>
      <c r="D43" s="2" t="s">
        <v>289</v>
      </c>
      <c r="E43" s="2" t="s">
        <v>290</v>
      </c>
      <c r="F43" s="2" t="s">
        <v>52</v>
      </c>
      <c r="G43" s="2" t="s">
        <v>365</v>
      </c>
      <c r="H43" s="2" t="s">
        <v>366</v>
      </c>
      <c r="I43" s="2" t="s">
        <v>367</v>
      </c>
      <c r="J43" s="2" t="s">
        <v>28</v>
      </c>
      <c r="K43" s="2" t="s">
        <v>368</v>
      </c>
      <c r="L43" s="2" t="s">
        <v>369</v>
      </c>
      <c r="M43" s="2" t="s">
        <v>31</v>
      </c>
      <c r="N43" s="2" t="s">
        <v>225</v>
      </c>
      <c r="O43" s="2" t="s">
        <v>46</v>
      </c>
      <c r="P43" s="2" t="s">
        <v>370</v>
      </c>
      <c r="Q43" s="2" t="s">
        <v>111</v>
      </c>
      <c r="R43" s="2" t="s">
        <v>36</v>
      </c>
    </row>
    <row r="44" ht="90" customHeight="1" spans="1:18">
      <c r="A44" s="2">
        <v>41</v>
      </c>
      <c r="B44" s="2" t="s">
        <v>371</v>
      </c>
      <c r="C44" s="2" t="s">
        <v>372</v>
      </c>
      <c r="D44" s="2" t="s">
        <v>306</v>
      </c>
      <c r="E44" s="2" t="s">
        <v>51</v>
      </c>
      <c r="F44" s="2" t="s">
        <v>52</v>
      </c>
      <c r="G44" s="2" t="s">
        <v>25</v>
      </c>
      <c r="H44" s="2" t="s">
        <v>373</v>
      </c>
      <c r="I44" s="2" t="s">
        <v>77</v>
      </c>
      <c r="J44" s="2" t="s">
        <v>28</v>
      </c>
      <c r="K44" s="2" t="s">
        <v>374</v>
      </c>
      <c r="L44" s="2" t="s">
        <v>375</v>
      </c>
      <c r="M44" s="2" t="s">
        <v>31</v>
      </c>
      <c r="N44" s="2" t="s">
        <v>45</v>
      </c>
      <c r="O44" s="2" t="s">
        <v>46</v>
      </c>
      <c r="P44" s="2" t="s">
        <v>376</v>
      </c>
      <c r="Q44" s="2" t="s">
        <v>60</v>
      </c>
      <c r="R44" s="2" t="s">
        <v>36</v>
      </c>
    </row>
    <row r="45" ht="104" customHeight="1" spans="1:18">
      <c r="A45" s="2">
        <v>42</v>
      </c>
      <c r="B45" s="2" t="s">
        <v>377</v>
      </c>
      <c r="C45" s="2" t="s">
        <v>378</v>
      </c>
      <c r="D45" s="2" t="s">
        <v>272</v>
      </c>
      <c r="E45" s="2" t="s">
        <v>273</v>
      </c>
      <c r="F45" s="2" t="s">
        <v>65</v>
      </c>
      <c r="G45" s="2" t="s">
        <v>141</v>
      </c>
      <c r="H45" s="2" t="s">
        <v>379</v>
      </c>
      <c r="I45" s="2" t="s">
        <v>380</v>
      </c>
      <c r="J45" s="2" t="s">
        <v>89</v>
      </c>
      <c r="K45" s="2" t="s">
        <v>29</v>
      </c>
      <c r="L45" s="2" t="s">
        <v>30</v>
      </c>
      <c r="M45" s="2" t="s">
        <v>381</v>
      </c>
      <c r="N45" s="2" t="s">
        <v>108</v>
      </c>
      <c r="O45" s="2" t="s">
        <v>109</v>
      </c>
      <c r="P45" s="2" t="s">
        <v>382</v>
      </c>
      <c r="Q45" s="2" t="s">
        <v>35</v>
      </c>
      <c r="R45" s="2" t="s">
        <v>36</v>
      </c>
    </row>
    <row r="46" ht="118.8" customHeight="1" spans="1:18">
      <c r="A46" s="2">
        <v>43</v>
      </c>
      <c r="B46" s="2" t="s">
        <v>383</v>
      </c>
      <c r="C46" s="2" t="s">
        <v>384</v>
      </c>
      <c r="D46" s="2" t="s">
        <v>385</v>
      </c>
      <c r="E46" s="2" t="s">
        <v>74</v>
      </c>
      <c r="F46" s="2" t="s">
        <v>52</v>
      </c>
      <c r="G46" s="2" t="s">
        <v>386</v>
      </c>
      <c r="H46" s="2" t="s">
        <v>387</v>
      </c>
      <c r="I46" s="2" t="s">
        <v>388</v>
      </c>
      <c r="J46" s="2" t="s">
        <v>89</v>
      </c>
      <c r="K46" s="2" t="s">
        <v>389</v>
      </c>
      <c r="L46" s="2" t="s">
        <v>183</v>
      </c>
      <c r="M46" s="2" t="s">
        <v>184</v>
      </c>
      <c r="N46" s="2" t="s">
        <v>185</v>
      </c>
      <c r="O46" s="2" t="s">
        <v>109</v>
      </c>
      <c r="P46" s="2" t="s">
        <v>390</v>
      </c>
      <c r="Q46" s="2" t="s">
        <v>83</v>
      </c>
      <c r="R46" s="2" t="s">
        <v>36</v>
      </c>
    </row>
    <row r="47" ht="106" customHeight="1" spans="1:18">
      <c r="A47" s="2">
        <v>44</v>
      </c>
      <c r="B47" s="2" t="s">
        <v>391</v>
      </c>
      <c r="C47" s="2" t="s">
        <v>392</v>
      </c>
      <c r="D47" s="2" t="s">
        <v>140</v>
      </c>
      <c r="E47" s="2" t="s">
        <v>74</v>
      </c>
      <c r="F47" s="2" t="s">
        <v>65</v>
      </c>
      <c r="G47" s="2" t="s">
        <v>25</v>
      </c>
      <c r="H47" s="2" t="s">
        <v>393</v>
      </c>
      <c r="I47" s="2" t="s">
        <v>394</v>
      </c>
      <c r="J47" s="2" t="s">
        <v>28</v>
      </c>
      <c r="K47" s="2" t="s">
        <v>29</v>
      </c>
      <c r="L47" s="2" t="s">
        <v>30</v>
      </c>
      <c r="M47" s="2" t="s">
        <v>31</v>
      </c>
      <c r="N47" s="2" t="s">
        <v>135</v>
      </c>
      <c r="O47" s="2" t="s">
        <v>46</v>
      </c>
      <c r="P47" s="2" t="s">
        <v>395</v>
      </c>
      <c r="Q47" s="2" t="s">
        <v>35</v>
      </c>
      <c r="R47" s="2" t="s">
        <v>36</v>
      </c>
    </row>
    <row r="48" ht="101" customHeight="1" spans="1:18">
      <c r="A48" s="2">
        <v>45</v>
      </c>
      <c r="B48" s="2" t="s">
        <v>396</v>
      </c>
      <c r="C48" s="2" t="s">
        <v>397</v>
      </c>
      <c r="D48" s="2" t="s">
        <v>398</v>
      </c>
      <c r="E48" s="2" t="s">
        <v>51</v>
      </c>
      <c r="F48" s="2" t="s">
        <v>52</v>
      </c>
      <c r="G48" s="2" t="s">
        <v>399</v>
      </c>
      <c r="H48" s="2" t="s">
        <v>400</v>
      </c>
      <c r="I48" s="2" t="s">
        <v>401</v>
      </c>
      <c r="J48" s="2" t="s">
        <v>231</v>
      </c>
      <c r="K48" s="2" t="s">
        <v>402</v>
      </c>
      <c r="L48" s="2" t="s">
        <v>403</v>
      </c>
      <c r="M48" s="2" t="s">
        <v>184</v>
      </c>
      <c r="N48" s="2" t="s">
        <v>185</v>
      </c>
      <c r="O48" s="2" t="s">
        <v>109</v>
      </c>
      <c r="P48" s="2" t="s">
        <v>404</v>
      </c>
      <c r="Q48" s="2" t="s">
        <v>83</v>
      </c>
      <c r="R48" s="2" t="s">
        <v>36</v>
      </c>
    </row>
    <row r="49" ht="103" customHeight="1" spans="1:18">
      <c r="A49" s="2">
        <v>46</v>
      </c>
      <c r="B49" s="2" t="s">
        <v>405</v>
      </c>
      <c r="C49" s="2" t="s">
        <v>406</v>
      </c>
      <c r="D49" s="2" t="s">
        <v>296</v>
      </c>
      <c r="E49" s="2" t="s">
        <v>240</v>
      </c>
      <c r="F49" s="2" t="s">
        <v>52</v>
      </c>
      <c r="G49" s="2" t="s">
        <v>241</v>
      </c>
      <c r="H49" s="2" t="s">
        <v>148</v>
      </c>
      <c r="I49" s="2" t="s">
        <v>407</v>
      </c>
      <c r="J49" s="2" t="s">
        <v>89</v>
      </c>
      <c r="K49" s="2" t="s">
        <v>29</v>
      </c>
      <c r="L49" s="2" t="s">
        <v>30</v>
      </c>
      <c r="M49" s="2" t="s">
        <v>408</v>
      </c>
      <c r="N49" s="2" t="s">
        <v>409</v>
      </c>
      <c r="O49" s="2" t="s">
        <v>46</v>
      </c>
      <c r="P49" s="2" t="s">
        <v>410</v>
      </c>
      <c r="Q49" s="2" t="s">
        <v>35</v>
      </c>
      <c r="R49" s="2" t="s">
        <v>36</v>
      </c>
    </row>
    <row r="50" ht="102" customHeight="1" spans="1:18">
      <c r="A50" s="2">
        <v>47</v>
      </c>
      <c r="B50" s="2" t="s">
        <v>411</v>
      </c>
      <c r="C50" s="2" t="s">
        <v>412</v>
      </c>
      <c r="D50" s="2" t="s">
        <v>196</v>
      </c>
      <c r="E50" s="2" t="s">
        <v>51</v>
      </c>
      <c r="F50" s="2" t="s">
        <v>52</v>
      </c>
      <c r="G50" s="2" t="s">
        <v>75</v>
      </c>
      <c r="H50" s="2" t="s">
        <v>148</v>
      </c>
      <c r="I50" s="2" t="s">
        <v>413</v>
      </c>
      <c r="J50" s="2" t="s">
        <v>28</v>
      </c>
      <c r="K50" s="2" t="s">
        <v>414</v>
      </c>
      <c r="L50" s="2" t="s">
        <v>415</v>
      </c>
      <c r="M50" s="2" t="s">
        <v>31</v>
      </c>
      <c r="N50" s="2" t="s">
        <v>45</v>
      </c>
      <c r="O50" s="2" t="s">
        <v>46</v>
      </c>
      <c r="P50" s="2" t="s">
        <v>416</v>
      </c>
      <c r="Q50" s="2" t="s">
        <v>35</v>
      </c>
      <c r="R50" s="2" t="s">
        <v>36</v>
      </c>
    </row>
    <row r="51" ht="105" customHeight="1" spans="1:18">
      <c r="A51" s="2">
        <v>48</v>
      </c>
      <c r="B51" s="2" t="s">
        <v>417</v>
      </c>
      <c r="C51" s="2" t="s">
        <v>418</v>
      </c>
      <c r="D51" s="2" t="s">
        <v>419</v>
      </c>
      <c r="E51" s="2" t="s">
        <v>40</v>
      </c>
      <c r="F51" s="2" t="s">
        <v>41</v>
      </c>
      <c r="G51" s="2" t="s">
        <v>420</v>
      </c>
      <c r="H51" s="2" t="s">
        <v>421</v>
      </c>
      <c r="I51" s="2" t="s">
        <v>422</v>
      </c>
      <c r="J51" s="2" t="s">
        <v>28</v>
      </c>
      <c r="K51" s="2" t="s">
        <v>423</v>
      </c>
      <c r="L51" s="2" t="s">
        <v>424</v>
      </c>
      <c r="M51" s="2" t="s">
        <v>31</v>
      </c>
      <c r="N51" s="2" t="s">
        <v>135</v>
      </c>
      <c r="O51" s="2" t="s">
        <v>46</v>
      </c>
      <c r="P51" s="2" t="s">
        <v>425</v>
      </c>
      <c r="Q51" s="2" t="s">
        <v>35</v>
      </c>
      <c r="R51" s="2" t="s">
        <v>36</v>
      </c>
    </row>
    <row r="52" ht="104" customHeight="1" spans="1:18">
      <c r="A52" s="2">
        <v>49</v>
      </c>
      <c r="B52" s="2" t="s">
        <v>426</v>
      </c>
      <c r="C52" s="2" t="s">
        <v>427</v>
      </c>
      <c r="D52" s="2" t="s">
        <v>272</v>
      </c>
      <c r="E52" s="2" t="s">
        <v>273</v>
      </c>
      <c r="F52" s="2" t="s">
        <v>65</v>
      </c>
      <c r="G52" s="2" t="s">
        <v>241</v>
      </c>
      <c r="H52" s="2" t="s">
        <v>428</v>
      </c>
      <c r="I52" s="2" t="s">
        <v>429</v>
      </c>
      <c r="J52" s="2" t="s">
        <v>430</v>
      </c>
      <c r="K52" s="2" t="s">
        <v>431</v>
      </c>
      <c r="L52" s="2" t="s">
        <v>432</v>
      </c>
      <c r="M52" s="2" t="s">
        <v>31</v>
      </c>
      <c r="N52" s="2" t="s">
        <v>433</v>
      </c>
      <c r="O52" s="2" t="s">
        <v>58</v>
      </c>
      <c r="P52" s="2" t="s">
        <v>434</v>
      </c>
      <c r="Q52" s="2" t="s">
        <v>35</v>
      </c>
      <c r="R52" s="2" t="s">
        <v>36</v>
      </c>
    </row>
    <row r="53" ht="84" customHeight="1" spans="1:18">
      <c r="A53" s="2">
        <v>50</v>
      </c>
      <c r="B53" s="2" t="s">
        <v>435</v>
      </c>
      <c r="C53" s="2" t="s">
        <v>436</v>
      </c>
      <c r="D53" s="2" t="s">
        <v>437</v>
      </c>
      <c r="E53" s="2" t="s">
        <v>51</v>
      </c>
      <c r="F53" s="2" t="s">
        <v>52</v>
      </c>
      <c r="G53" s="2" t="s">
        <v>438</v>
      </c>
      <c r="H53" s="2" t="s">
        <v>439</v>
      </c>
      <c r="I53" s="2" t="s">
        <v>440</v>
      </c>
      <c r="J53" s="2" t="s">
        <v>89</v>
      </c>
      <c r="K53" s="2" t="s">
        <v>441</v>
      </c>
      <c r="L53" s="2" t="s">
        <v>442</v>
      </c>
      <c r="M53" s="2" t="s">
        <v>443</v>
      </c>
      <c r="N53" s="2" t="s">
        <v>185</v>
      </c>
      <c r="O53" s="2" t="s">
        <v>109</v>
      </c>
      <c r="P53" s="2" t="s">
        <v>444</v>
      </c>
      <c r="Q53" s="2" t="s">
        <v>60</v>
      </c>
      <c r="R53" s="2" t="s">
        <v>36</v>
      </c>
    </row>
    <row r="54" ht="81" customHeight="1" spans="1:18">
      <c r="A54" s="2">
        <v>51</v>
      </c>
      <c r="B54" s="2" t="s">
        <v>445</v>
      </c>
      <c r="C54" s="2" t="s">
        <v>446</v>
      </c>
      <c r="D54" s="2" t="s">
        <v>103</v>
      </c>
      <c r="E54" s="2" t="s">
        <v>40</v>
      </c>
      <c r="F54" s="2" t="s">
        <v>41</v>
      </c>
      <c r="G54" s="2" t="s">
        <v>25</v>
      </c>
      <c r="H54" s="2" t="s">
        <v>447</v>
      </c>
      <c r="I54" s="2" t="s">
        <v>448</v>
      </c>
      <c r="J54" s="2" t="s">
        <v>449</v>
      </c>
      <c r="K54" s="2" t="s">
        <v>450</v>
      </c>
      <c r="L54" s="2" t="s">
        <v>451</v>
      </c>
      <c r="M54" s="2" t="s">
        <v>184</v>
      </c>
      <c r="N54" s="2" t="s">
        <v>452</v>
      </c>
      <c r="O54" s="2" t="s">
        <v>46</v>
      </c>
      <c r="P54" s="2" t="s">
        <v>453</v>
      </c>
      <c r="Q54" s="2" t="s">
        <v>111</v>
      </c>
      <c r="R54" s="2" t="s">
        <v>36</v>
      </c>
    </row>
    <row r="55" ht="98" customHeight="1" spans="1:18">
      <c r="A55" s="2">
        <v>52</v>
      </c>
      <c r="B55" s="2" t="s">
        <v>454</v>
      </c>
      <c r="C55" s="2" t="s">
        <v>455</v>
      </c>
      <c r="D55" s="2" t="s">
        <v>239</v>
      </c>
      <c r="E55" s="2" t="s">
        <v>240</v>
      </c>
      <c r="F55" s="2" t="s">
        <v>52</v>
      </c>
      <c r="G55" s="2" t="s">
        <v>456</v>
      </c>
      <c r="H55" s="2" t="s">
        <v>457</v>
      </c>
      <c r="I55" s="2" t="s">
        <v>458</v>
      </c>
      <c r="J55" s="2" t="s">
        <v>28</v>
      </c>
      <c r="K55" s="2" t="s">
        <v>459</v>
      </c>
      <c r="L55" s="2" t="s">
        <v>30</v>
      </c>
      <c r="M55" s="2" t="s">
        <v>31</v>
      </c>
      <c r="N55" s="2" t="s">
        <v>460</v>
      </c>
      <c r="O55" s="2" t="s">
        <v>46</v>
      </c>
      <c r="P55" s="2" t="s">
        <v>461</v>
      </c>
      <c r="Q55" s="2" t="s">
        <v>35</v>
      </c>
      <c r="R55" s="2" t="s">
        <v>36</v>
      </c>
    </row>
    <row r="56" ht="86" customHeight="1" spans="1:18">
      <c r="A56" s="2">
        <v>53</v>
      </c>
      <c r="B56" s="2" t="s">
        <v>462</v>
      </c>
      <c r="C56" s="2" t="s">
        <v>463</v>
      </c>
      <c r="D56" s="2" t="s">
        <v>239</v>
      </c>
      <c r="E56" s="2" t="s">
        <v>240</v>
      </c>
      <c r="F56" s="2" t="s">
        <v>52</v>
      </c>
      <c r="G56" s="2" t="s">
        <v>241</v>
      </c>
      <c r="H56" s="2" t="s">
        <v>464</v>
      </c>
      <c r="I56" s="2" t="s">
        <v>465</v>
      </c>
      <c r="J56" s="2" t="s">
        <v>28</v>
      </c>
      <c r="K56" s="2" t="s">
        <v>466</v>
      </c>
      <c r="L56" s="2" t="s">
        <v>467</v>
      </c>
      <c r="M56" s="2" t="s">
        <v>31</v>
      </c>
      <c r="N56" s="2" t="s">
        <v>361</v>
      </c>
      <c r="O56" s="2" t="s">
        <v>465</v>
      </c>
      <c r="P56" s="2" t="s">
        <v>468</v>
      </c>
      <c r="Q56" s="2" t="s">
        <v>60</v>
      </c>
      <c r="R56" s="2" t="s">
        <v>36</v>
      </c>
    </row>
    <row r="57" ht="102" customHeight="1" spans="1:18">
      <c r="A57" s="2">
        <v>54</v>
      </c>
      <c r="B57" s="2" t="s">
        <v>469</v>
      </c>
      <c r="C57" s="2" t="s">
        <v>470</v>
      </c>
      <c r="D57" s="2" t="s">
        <v>239</v>
      </c>
      <c r="E57" s="2" t="s">
        <v>240</v>
      </c>
      <c r="F57" s="2" t="s">
        <v>52</v>
      </c>
      <c r="G57" s="2" t="s">
        <v>471</v>
      </c>
      <c r="H57" s="2" t="s">
        <v>148</v>
      </c>
      <c r="I57" s="2" t="s">
        <v>472</v>
      </c>
      <c r="J57" s="2" t="s">
        <v>28</v>
      </c>
      <c r="K57" s="2" t="s">
        <v>29</v>
      </c>
      <c r="L57" s="2" t="s">
        <v>30</v>
      </c>
      <c r="M57" s="2" t="s">
        <v>31</v>
      </c>
      <c r="N57" s="2" t="s">
        <v>473</v>
      </c>
      <c r="O57" s="2" t="s">
        <v>58</v>
      </c>
      <c r="P57" s="2" t="s">
        <v>474</v>
      </c>
      <c r="Q57" s="2" t="s">
        <v>35</v>
      </c>
      <c r="R57" s="2" t="s">
        <v>36</v>
      </c>
    </row>
    <row r="58" ht="96" customHeight="1" spans="1:18">
      <c r="A58" s="2">
        <v>55</v>
      </c>
      <c r="B58" s="2" t="s">
        <v>475</v>
      </c>
      <c r="C58" s="2" t="s">
        <v>476</v>
      </c>
      <c r="D58" s="2" t="s">
        <v>239</v>
      </c>
      <c r="E58" s="2" t="s">
        <v>240</v>
      </c>
      <c r="F58" s="2" t="s">
        <v>52</v>
      </c>
      <c r="G58" s="2" t="s">
        <v>477</v>
      </c>
      <c r="H58" s="2" t="s">
        <v>478</v>
      </c>
      <c r="I58" s="2" t="s">
        <v>479</v>
      </c>
      <c r="J58" s="2" t="s">
        <v>28</v>
      </c>
      <c r="K58" s="2" t="s">
        <v>480</v>
      </c>
      <c r="L58" s="2" t="s">
        <v>481</v>
      </c>
      <c r="M58" s="2" t="s">
        <v>31</v>
      </c>
      <c r="N58" s="2" t="s">
        <v>32</v>
      </c>
      <c r="O58" s="2" t="s">
        <v>46</v>
      </c>
      <c r="P58" s="2" t="s">
        <v>482</v>
      </c>
      <c r="Q58" s="2" t="s">
        <v>83</v>
      </c>
      <c r="R58" s="2" t="s">
        <v>36</v>
      </c>
    </row>
    <row r="59" ht="91" customHeight="1" spans="1:18">
      <c r="A59" s="2">
        <v>56</v>
      </c>
      <c r="B59" s="2" t="s">
        <v>483</v>
      </c>
      <c r="C59" s="2" t="s">
        <v>484</v>
      </c>
      <c r="D59" s="2" t="s">
        <v>239</v>
      </c>
      <c r="E59" s="2" t="s">
        <v>240</v>
      </c>
      <c r="F59" s="2" t="s">
        <v>52</v>
      </c>
      <c r="G59" s="2" t="s">
        <v>485</v>
      </c>
      <c r="H59" s="2" t="s">
        <v>486</v>
      </c>
      <c r="I59" s="2" t="s">
        <v>487</v>
      </c>
      <c r="J59" s="2" t="s">
        <v>28</v>
      </c>
      <c r="K59" s="2" t="s">
        <v>488</v>
      </c>
      <c r="L59" s="2" t="s">
        <v>489</v>
      </c>
      <c r="M59" s="2" t="s">
        <v>31</v>
      </c>
      <c r="N59" s="2" t="s">
        <v>158</v>
      </c>
      <c r="O59" s="2" t="s">
        <v>490</v>
      </c>
      <c r="P59" s="2" t="s">
        <v>491</v>
      </c>
      <c r="Q59" s="2" t="s">
        <v>83</v>
      </c>
      <c r="R59" s="2" t="s">
        <v>36</v>
      </c>
    </row>
    <row r="60" ht="91" customHeight="1" spans="1:18">
      <c r="A60" s="2">
        <v>57</v>
      </c>
      <c r="B60" s="2" t="s">
        <v>492</v>
      </c>
      <c r="C60" s="2" t="s">
        <v>493</v>
      </c>
      <c r="D60" s="2" t="s">
        <v>494</v>
      </c>
      <c r="E60" s="2" t="s">
        <v>51</v>
      </c>
      <c r="F60" s="2" t="s">
        <v>52</v>
      </c>
      <c r="G60" s="2" t="s">
        <v>141</v>
      </c>
      <c r="H60" s="2" t="s">
        <v>495</v>
      </c>
      <c r="I60" s="2" t="s">
        <v>496</v>
      </c>
      <c r="J60" s="2" t="s">
        <v>89</v>
      </c>
      <c r="K60" s="2" t="s">
        <v>497</v>
      </c>
      <c r="L60" s="2" t="s">
        <v>498</v>
      </c>
      <c r="M60" s="2" t="s">
        <v>499</v>
      </c>
      <c r="N60" s="2" t="s">
        <v>500</v>
      </c>
      <c r="O60" s="2" t="s">
        <v>109</v>
      </c>
      <c r="P60" s="2" t="s">
        <v>501</v>
      </c>
      <c r="Q60" s="2" t="s">
        <v>60</v>
      </c>
      <c r="R60" s="2" t="s">
        <v>36</v>
      </c>
    </row>
    <row r="61" ht="87" customHeight="1" spans="1:18">
      <c r="A61" s="2">
        <v>58</v>
      </c>
      <c r="B61" s="2" t="s">
        <v>502</v>
      </c>
      <c r="C61" s="2" t="s">
        <v>503</v>
      </c>
      <c r="D61" s="2" t="s">
        <v>504</v>
      </c>
      <c r="E61" s="2" t="s">
        <v>51</v>
      </c>
      <c r="F61" s="2" t="s">
        <v>52</v>
      </c>
      <c r="G61" s="2" t="s">
        <v>241</v>
      </c>
      <c r="H61" s="2" t="s">
        <v>505</v>
      </c>
      <c r="I61" s="2" t="s">
        <v>506</v>
      </c>
      <c r="J61" s="2" t="s">
        <v>89</v>
      </c>
      <c r="K61" s="2" t="s">
        <v>507</v>
      </c>
      <c r="L61" s="2" t="s">
        <v>508</v>
      </c>
      <c r="M61" s="2" t="s">
        <v>31</v>
      </c>
      <c r="N61" s="2" t="s">
        <v>165</v>
      </c>
      <c r="O61" s="2" t="s">
        <v>109</v>
      </c>
      <c r="P61" s="2" t="s">
        <v>509</v>
      </c>
      <c r="Q61" s="2" t="s">
        <v>60</v>
      </c>
      <c r="R61" s="2" t="s">
        <v>36</v>
      </c>
    </row>
    <row r="62" ht="105" customHeight="1" spans="1:18">
      <c r="A62" s="2">
        <v>59</v>
      </c>
      <c r="B62" s="2" t="s">
        <v>510</v>
      </c>
      <c r="C62" s="2" t="s">
        <v>511</v>
      </c>
      <c r="D62" s="2" t="s">
        <v>140</v>
      </c>
      <c r="E62" s="2" t="s">
        <v>74</v>
      </c>
      <c r="F62" s="2" t="s">
        <v>65</v>
      </c>
      <c r="G62" s="2" t="s">
        <v>241</v>
      </c>
      <c r="H62" s="2" t="s">
        <v>512</v>
      </c>
      <c r="I62" s="2" t="s">
        <v>513</v>
      </c>
      <c r="J62" s="2" t="s">
        <v>28</v>
      </c>
      <c r="K62" s="2" t="s">
        <v>29</v>
      </c>
      <c r="L62" s="2" t="s">
        <v>30</v>
      </c>
      <c r="M62" s="2" t="s">
        <v>81</v>
      </c>
      <c r="N62" s="2" t="s">
        <v>135</v>
      </c>
      <c r="O62" s="2" t="s">
        <v>46</v>
      </c>
      <c r="P62" s="2" t="s">
        <v>514</v>
      </c>
      <c r="Q62" s="2" t="s">
        <v>35</v>
      </c>
      <c r="R62" s="2" t="s">
        <v>36</v>
      </c>
    </row>
    <row r="63" ht="99" customHeight="1" spans="1:18">
      <c r="A63" s="2">
        <v>60</v>
      </c>
      <c r="B63" s="2" t="s">
        <v>515</v>
      </c>
      <c r="C63" s="2" t="s">
        <v>516</v>
      </c>
      <c r="D63" s="2" t="s">
        <v>22</v>
      </c>
      <c r="E63" s="2" t="s">
        <v>23</v>
      </c>
      <c r="F63" s="2" t="s">
        <v>24</v>
      </c>
      <c r="G63" s="2" t="s">
        <v>517</v>
      </c>
      <c r="H63" s="2" t="s">
        <v>148</v>
      </c>
      <c r="I63" s="2" t="s">
        <v>407</v>
      </c>
      <c r="J63" s="2" t="s">
        <v>28</v>
      </c>
      <c r="K63" s="2" t="s">
        <v>29</v>
      </c>
      <c r="L63" s="2" t="s">
        <v>30</v>
      </c>
      <c r="M63" s="2" t="s">
        <v>81</v>
      </c>
      <c r="N63" s="2" t="s">
        <v>518</v>
      </c>
      <c r="O63" s="2" t="s">
        <v>46</v>
      </c>
      <c r="P63" s="2" t="s">
        <v>519</v>
      </c>
      <c r="Q63" s="2" t="s">
        <v>35</v>
      </c>
      <c r="R63" s="2" t="s">
        <v>36</v>
      </c>
    </row>
    <row r="64" ht="107" customHeight="1" spans="1:18">
      <c r="A64" s="2">
        <v>61</v>
      </c>
      <c r="B64" s="2" t="s">
        <v>520</v>
      </c>
      <c r="C64" s="2" t="s">
        <v>521</v>
      </c>
      <c r="D64" s="2" t="s">
        <v>94</v>
      </c>
      <c r="E64" s="2" t="s">
        <v>95</v>
      </c>
      <c r="F64" s="2" t="s">
        <v>65</v>
      </c>
      <c r="G64" s="2" t="s">
        <v>522</v>
      </c>
      <c r="H64" s="2" t="s">
        <v>523</v>
      </c>
      <c r="I64" s="2" t="s">
        <v>524</v>
      </c>
      <c r="J64" s="2" t="s">
        <v>89</v>
      </c>
      <c r="K64" s="2" t="s">
        <v>29</v>
      </c>
      <c r="L64" s="2" t="s">
        <v>30</v>
      </c>
      <c r="M64" s="2" t="s">
        <v>525</v>
      </c>
      <c r="N64" s="2" t="s">
        <v>108</v>
      </c>
      <c r="O64" s="2" t="s">
        <v>526</v>
      </c>
      <c r="P64" s="2" t="s">
        <v>527</v>
      </c>
      <c r="Q64" s="2" t="s">
        <v>35</v>
      </c>
      <c r="R64" s="2" t="s">
        <v>36</v>
      </c>
    </row>
    <row r="65" ht="103" customHeight="1" spans="1:18">
      <c r="A65" s="2">
        <v>62</v>
      </c>
      <c r="B65" s="2" t="s">
        <v>528</v>
      </c>
      <c r="C65" s="2" t="s">
        <v>529</v>
      </c>
      <c r="D65" s="2" t="s">
        <v>140</v>
      </c>
      <c r="E65" s="2" t="s">
        <v>74</v>
      </c>
      <c r="F65" s="2" t="s">
        <v>65</v>
      </c>
      <c r="G65" s="2" t="s">
        <v>530</v>
      </c>
      <c r="H65" s="2" t="s">
        <v>148</v>
      </c>
      <c r="I65" s="2" t="s">
        <v>531</v>
      </c>
      <c r="J65" s="2" t="s">
        <v>28</v>
      </c>
      <c r="K65" s="2" t="s">
        <v>29</v>
      </c>
      <c r="L65" s="2" t="s">
        <v>30</v>
      </c>
      <c r="M65" s="2" t="s">
        <v>532</v>
      </c>
      <c r="N65" s="2" t="s">
        <v>158</v>
      </c>
      <c r="O65" s="2" t="s">
        <v>533</v>
      </c>
      <c r="P65" s="2" t="s">
        <v>534</v>
      </c>
      <c r="Q65" s="2" t="s">
        <v>35</v>
      </c>
      <c r="R65" s="2" t="s">
        <v>36</v>
      </c>
    </row>
    <row r="66" ht="98" customHeight="1" spans="1:18">
      <c r="A66" s="2">
        <v>63</v>
      </c>
      <c r="B66" s="2" t="s">
        <v>528</v>
      </c>
      <c r="C66" s="2" t="s">
        <v>535</v>
      </c>
      <c r="D66" s="2" t="s">
        <v>140</v>
      </c>
      <c r="E66" s="2" t="s">
        <v>74</v>
      </c>
      <c r="F66" s="2" t="s">
        <v>65</v>
      </c>
      <c r="G66" s="2" t="s">
        <v>141</v>
      </c>
      <c r="H66" s="2" t="s">
        <v>536</v>
      </c>
      <c r="I66" s="2" t="s">
        <v>537</v>
      </c>
      <c r="J66" s="2" t="s">
        <v>449</v>
      </c>
      <c r="K66" s="2" t="s">
        <v>29</v>
      </c>
      <c r="L66" s="2" t="s">
        <v>30</v>
      </c>
      <c r="M66" s="2" t="s">
        <v>538</v>
      </c>
      <c r="N66" s="2" t="s">
        <v>539</v>
      </c>
      <c r="O66" s="2" t="s">
        <v>46</v>
      </c>
      <c r="P66" s="2" t="s">
        <v>540</v>
      </c>
      <c r="Q66" s="2" t="s">
        <v>35</v>
      </c>
      <c r="R66" s="2" t="s">
        <v>36</v>
      </c>
    </row>
    <row r="67" ht="92.4" customHeight="1" spans="1:18">
      <c r="A67" s="2">
        <v>64</v>
      </c>
      <c r="B67" s="2" t="s">
        <v>541</v>
      </c>
      <c r="C67" s="2" t="s">
        <v>542</v>
      </c>
      <c r="D67" s="2" t="s">
        <v>50</v>
      </c>
      <c r="E67" s="2" t="s">
        <v>51</v>
      </c>
      <c r="F67" s="2" t="s">
        <v>52</v>
      </c>
      <c r="G67" s="2" t="s">
        <v>543</v>
      </c>
      <c r="H67" s="2" t="s">
        <v>544</v>
      </c>
      <c r="I67" s="2" t="s">
        <v>545</v>
      </c>
      <c r="J67" s="2" t="s">
        <v>546</v>
      </c>
      <c r="K67" s="2" t="s">
        <v>547</v>
      </c>
      <c r="L67" s="2" t="s">
        <v>548</v>
      </c>
      <c r="M67" s="2" t="s">
        <v>549</v>
      </c>
      <c r="N67" s="2" t="s">
        <v>550</v>
      </c>
      <c r="O67" s="2" t="s">
        <v>551</v>
      </c>
      <c r="P67" s="2" t="s">
        <v>552</v>
      </c>
      <c r="Q67" s="2" t="s">
        <v>60</v>
      </c>
      <c r="R67" s="2" t="s">
        <v>36</v>
      </c>
    </row>
    <row r="68" ht="101" customHeight="1" spans="1:18">
      <c r="A68" s="2">
        <v>65</v>
      </c>
      <c r="B68" s="2" t="s">
        <v>553</v>
      </c>
      <c r="C68" s="2" t="s">
        <v>554</v>
      </c>
      <c r="D68" s="2" t="s">
        <v>50</v>
      </c>
      <c r="E68" s="2" t="s">
        <v>51</v>
      </c>
      <c r="F68" s="2" t="s">
        <v>52</v>
      </c>
      <c r="G68" s="2" t="s">
        <v>555</v>
      </c>
      <c r="H68" s="2" t="s">
        <v>148</v>
      </c>
      <c r="I68" s="2" t="s">
        <v>556</v>
      </c>
      <c r="J68" s="2" t="s">
        <v>557</v>
      </c>
      <c r="K68" s="2" t="s">
        <v>558</v>
      </c>
      <c r="L68" s="2" t="s">
        <v>559</v>
      </c>
      <c r="M68" s="2" t="s">
        <v>560</v>
      </c>
      <c r="N68" s="2" t="s">
        <v>561</v>
      </c>
      <c r="O68" s="2" t="s">
        <v>562</v>
      </c>
      <c r="P68" s="2" t="s">
        <v>563</v>
      </c>
      <c r="Q68" s="2" t="s">
        <v>35</v>
      </c>
      <c r="R68" s="2" t="s">
        <v>36</v>
      </c>
    </row>
    <row r="69" ht="88" customHeight="1" spans="1:18">
      <c r="A69" s="2">
        <v>66</v>
      </c>
      <c r="B69" s="2" t="s">
        <v>564</v>
      </c>
      <c r="C69" s="2" t="s">
        <v>565</v>
      </c>
      <c r="D69" s="2" t="s">
        <v>566</v>
      </c>
      <c r="E69" s="2" t="s">
        <v>240</v>
      </c>
      <c r="F69" s="2" t="s">
        <v>52</v>
      </c>
      <c r="G69" s="2" t="s">
        <v>567</v>
      </c>
      <c r="H69" s="2" t="s">
        <v>568</v>
      </c>
      <c r="I69" s="2" t="s">
        <v>569</v>
      </c>
      <c r="J69" s="2" t="s">
        <v>570</v>
      </c>
      <c r="K69" s="2" t="s">
        <v>571</v>
      </c>
      <c r="L69" s="2" t="s">
        <v>572</v>
      </c>
      <c r="M69" s="2" t="s">
        <v>573</v>
      </c>
      <c r="N69" s="2" t="s">
        <v>574</v>
      </c>
      <c r="O69" s="2" t="s">
        <v>575</v>
      </c>
      <c r="P69" s="2" t="s">
        <v>576</v>
      </c>
      <c r="Q69" s="2" t="s">
        <v>83</v>
      </c>
      <c r="R69" s="2" t="s">
        <v>36</v>
      </c>
    </row>
    <row r="70" ht="105" customHeight="1" spans="1:18">
      <c r="A70" s="2">
        <v>67</v>
      </c>
      <c r="B70" s="2" t="s">
        <v>577</v>
      </c>
      <c r="C70" s="2" t="s">
        <v>578</v>
      </c>
      <c r="D70" s="2" t="s">
        <v>579</v>
      </c>
      <c r="E70" s="2" t="s">
        <v>40</v>
      </c>
      <c r="F70" s="2" t="s">
        <v>41</v>
      </c>
      <c r="G70" s="2" t="s">
        <v>543</v>
      </c>
      <c r="H70" s="2" t="s">
        <v>580</v>
      </c>
      <c r="I70" s="2" t="s">
        <v>581</v>
      </c>
      <c r="J70" s="2" t="s">
        <v>582</v>
      </c>
      <c r="K70" s="2" t="s">
        <v>583</v>
      </c>
      <c r="L70" s="2" t="s">
        <v>584</v>
      </c>
      <c r="M70" s="2" t="s">
        <v>585</v>
      </c>
      <c r="N70" s="2" t="s">
        <v>586</v>
      </c>
      <c r="O70" s="2" t="s">
        <v>587</v>
      </c>
      <c r="P70" s="2" t="s">
        <v>588</v>
      </c>
      <c r="Q70" s="2" t="s">
        <v>35</v>
      </c>
      <c r="R70" s="2" t="s">
        <v>36</v>
      </c>
    </row>
    <row r="71" ht="105" customHeight="1" spans="1:18">
      <c r="A71" s="2">
        <v>68</v>
      </c>
      <c r="B71" s="2" t="s">
        <v>589</v>
      </c>
      <c r="C71" s="2" t="s">
        <v>590</v>
      </c>
      <c r="D71" s="2" t="s">
        <v>591</v>
      </c>
      <c r="E71" s="2" t="s">
        <v>240</v>
      </c>
      <c r="F71" s="2" t="s">
        <v>52</v>
      </c>
      <c r="G71" s="2" t="s">
        <v>543</v>
      </c>
      <c r="H71" s="2" t="s">
        <v>592</v>
      </c>
      <c r="I71" s="2" t="s">
        <v>593</v>
      </c>
      <c r="J71" s="2" t="s">
        <v>594</v>
      </c>
      <c r="K71" s="2" t="s">
        <v>595</v>
      </c>
      <c r="L71" s="2" t="s">
        <v>596</v>
      </c>
      <c r="M71" s="2" t="s">
        <v>597</v>
      </c>
      <c r="N71" s="2" t="s">
        <v>598</v>
      </c>
      <c r="O71" s="2" t="s">
        <v>599</v>
      </c>
      <c r="P71" s="2" t="s">
        <v>600</v>
      </c>
      <c r="Q71" s="2" t="s">
        <v>35</v>
      </c>
      <c r="R71" s="2" t="s">
        <v>36</v>
      </c>
    </row>
    <row r="72" ht="124" customHeight="1" spans="1:18">
      <c r="A72" s="2">
        <v>69</v>
      </c>
      <c r="B72" s="2" t="s">
        <v>601</v>
      </c>
      <c r="C72" s="2" t="s">
        <v>602</v>
      </c>
      <c r="D72" s="2" t="s">
        <v>239</v>
      </c>
      <c r="E72" s="2" t="s">
        <v>240</v>
      </c>
      <c r="F72" s="2" t="s">
        <v>52</v>
      </c>
      <c r="G72" s="2" t="s">
        <v>603</v>
      </c>
      <c r="H72" s="2" t="s">
        <v>604</v>
      </c>
      <c r="I72" s="2" t="s">
        <v>605</v>
      </c>
      <c r="J72" s="2" t="s">
        <v>606</v>
      </c>
      <c r="K72" s="2" t="s">
        <v>607</v>
      </c>
      <c r="L72" s="2" t="s">
        <v>608</v>
      </c>
      <c r="M72" s="2" t="s">
        <v>609</v>
      </c>
      <c r="N72" s="2" t="s">
        <v>610</v>
      </c>
      <c r="O72" s="2" t="s">
        <v>587</v>
      </c>
      <c r="P72" s="2" t="s">
        <v>611</v>
      </c>
      <c r="Q72" s="2" t="s">
        <v>35</v>
      </c>
      <c r="R72" s="2" t="s">
        <v>36</v>
      </c>
    </row>
    <row r="73" ht="131" customHeight="1" spans="1:18">
      <c r="A73" s="2">
        <v>70</v>
      </c>
      <c r="B73" s="2" t="s">
        <v>612</v>
      </c>
      <c r="C73" s="2" t="s">
        <v>613</v>
      </c>
      <c r="D73" s="2" t="s">
        <v>239</v>
      </c>
      <c r="E73" s="2" t="s">
        <v>240</v>
      </c>
      <c r="F73" s="2" t="s">
        <v>52</v>
      </c>
      <c r="G73" s="2" t="s">
        <v>614</v>
      </c>
      <c r="H73" s="2" t="s">
        <v>148</v>
      </c>
      <c r="I73" s="2" t="s">
        <v>615</v>
      </c>
      <c r="J73" s="2" t="s">
        <v>616</v>
      </c>
      <c r="K73" s="2" t="s">
        <v>617</v>
      </c>
      <c r="L73" s="2" t="s">
        <v>618</v>
      </c>
      <c r="M73" s="2" t="s">
        <v>619</v>
      </c>
      <c r="N73" s="2" t="s">
        <v>620</v>
      </c>
      <c r="O73" s="2" t="s">
        <v>621</v>
      </c>
      <c r="P73" s="2" t="s">
        <v>622</v>
      </c>
      <c r="Q73" s="2" t="s">
        <v>83</v>
      </c>
      <c r="R73" s="2" t="s">
        <v>36</v>
      </c>
    </row>
  </sheetData>
  <mergeCells count="2">
    <mergeCell ref="A1:R1"/>
    <mergeCell ref="A2:R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showGridLines="0" workbookViewId="0">
      <pane ySplit="3" topLeftCell="A11" activePane="bottomLeft" state="frozen"/>
      <selection/>
      <selection pane="bottomLeft" activeCell="A1" sqref="A1:E1"/>
    </sheetView>
  </sheetViews>
  <sheetFormatPr defaultColWidth="9" defaultRowHeight="14" outlineLevelCol="4"/>
  <cols>
    <col min="1" max="1" width="22" customWidth="1"/>
    <col min="2" max="3" width="18" customWidth="1"/>
    <col min="4" max="4" width="44" customWidth="1"/>
    <col min="5" max="5" width="58" customWidth="1"/>
  </cols>
  <sheetData>
    <row r="1" ht="14.4" customHeight="1" spans="1:5">
      <c r="A1" s="1" t="s">
        <v>623</v>
      </c>
      <c r="B1" s="2"/>
      <c r="C1" s="2"/>
      <c r="D1" s="2"/>
      <c r="E1" s="2"/>
    </row>
    <row r="2" customHeight="1" spans="1:5">
      <c r="A2" s="2"/>
      <c r="B2" s="2"/>
      <c r="C2" s="2"/>
      <c r="D2" s="2"/>
      <c r="E2" s="2"/>
    </row>
    <row r="3" customHeight="1" spans="1:5">
      <c r="A3" s="3" t="s">
        <v>6</v>
      </c>
      <c r="B3" s="3" t="s">
        <v>624</v>
      </c>
      <c r="C3" s="6" t="s">
        <v>625</v>
      </c>
      <c r="D3" s="3" t="s">
        <v>626</v>
      </c>
      <c r="E3" s="3" t="s">
        <v>627</v>
      </c>
    </row>
    <row r="4" ht="65" customHeight="1" spans="1:5">
      <c r="A4" s="2" t="s">
        <v>74</v>
      </c>
      <c r="B4" s="2">
        <f>COUNTIF('S1 70 studies'!$E$4:$E$73,A4)</f>
        <v>10</v>
      </c>
      <c r="C4" s="7">
        <f>B4/COUNTA('S1 70 studies'!$A$4:$A$73)</f>
        <v>0.142857142857143</v>
      </c>
      <c r="D4" s="2" t="s">
        <v>628</v>
      </c>
      <c r="E4" s="2" t="s">
        <v>629</v>
      </c>
    </row>
    <row r="5" ht="65" customHeight="1" spans="1:5">
      <c r="A5" s="2" t="s">
        <v>23</v>
      </c>
      <c r="B5" s="2">
        <f>COUNTIF('S1 70 studies'!$E$4:$E$73,A5)</f>
        <v>6</v>
      </c>
      <c r="C5" s="7">
        <f>B5/COUNTA('S1 70 studies'!$A$4:$A$73)</f>
        <v>0.0857142857142857</v>
      </c>
      <c r="D5" s="2" t="s">
        <v>630</v>
      </c>
      <c r="E5" s="2" t="s">
        <v>629</v>
      </c>
    </row>
    <row r="6" ht="65" customHeight="1" spans="1:5">
      <c r="A6" s="2" t="s">
        <v>64</v>
      </c>
      <c r="B6" s="2">
        <f>COUNTIF('S1 70 studies'!$E$4:$E$73,A6)</f>
        <v>2</v>
      </c>
      <c r="C6" s="7">
        <f>B6/COUNTA('S1 70 studies'!$A$4:$A$73)</f>
        <v>0.0285714285714286</v>
      </c>
      <c r="D6" s="2" t="s">
        <v>631</v>
      </c>
      <c r="E6" s="2" t="s">
        <v>629</v>
      </c>
    </row>
    <row r="7" ht="65" customHeight="1" spans="1:5">
      <c r="A7" s="2" t="s">
        <v>51</v>
      </c>
      <c r="B7" s="2">
        <f>COUNTIF('S1 70 studies'!$E$4:$E$73,A7)</f>
        <v>22</v>
      </c>
      <c r="C7" s="7">
        <f>B7/COUNTA('S1 70 studies'!$A$4:$A$73)</f>
        <v>0.314285714285714</v>
      </c>
      <c r="D7" s="2" t="s">
        <v>632</v>
      </c>
      <c r="E7" s="2" t="s">
        <v>629</v>
      </c>
    </row>
    <row r="8" ht="65" customHeight="1" spans="1:5">
      <c r="A8" s="2" t="s">
        <v>240</v>
      </c>
      <c r="B8" s="2">
        <f>COUNTIF('S1 70 studies'!$E$4:$E$73,A8)</f>
        <v>15</v>
      </c>
      <c r="C8" s="7">
        <f>B8/COUNTA('S1 70 studies'!$A$4:$A$73)</f>
        <v>0.214285714285714</v>
      </c>
      <c r="D8" s="2" t="s">
        <v>633</v>
      </c>
      <c r="E8" s="2" t="s">
        <v>629</v>
      </c>
    </row>
    <row r="9" ht="65" customHeight="1" spans="1:5">
      <c r="A9" s="2" t="s">
        <v>273</v>
      </c>
      <c r="B9" s="2">
        <f>COUNTIF('S1 70 studies'!$E$4:$E$73,A9)</f>
        <v>3</v>
      </c>
      <c r="C9" s="7">
        <f>B9/COUNTA('S1 70 studies'!$A$4:$A$73)</f>
        <v>0.0428571428571429</v>
      </c>
      <c r="D9" s="2" t="s">
        <v>272</v>
      </c>
      <c r="E9" s="2" t="s">
        <v>629</v>
      </c>
    </row>
    <row r="10" ht="65" customHeight="1" spans="1:5">
      <c r="A10" s="2" t="s">
        <v>634</v>
      </c>
      <c r="B10" s="2">
        <f>COUNTIF('S1 70 studies'!$E$4:$E$73,A10)</f>
        <v>0</v>
      </c>
      <c r="C10" s="7">
        <f>B10/COUNTA('S1 70 studies'!$A$4:$A$73)</f>
        <v>0</v>
      </c>
      <c r="D10" s="2" t="s">
        <v>635</v>
      </c>
      <c r="E10" s="2" t="s">
        <v>629</v>
      </c>
    </row>
    <row r="11" ht="65" customHeight="1" spans="1:5">
      <c r="A11" s="2" t="s">
        <v>290</v>
      </c>
      <c r="B11" s="2">
        <f>COUNTIF('S1 70 studies'!$E$4:$E$73,A11)</f>
        <v>2</v>
      </c>
      <c r="C11" s="7">
        <f>B11/COUNTA('S1 70 studies'!$A$4:$A$73)</f>
        <v>0.0285714285714286</v>
      </c>
      <c r="D11" s="2" t="s">
        <v>289</v>
      </c>
      <c r="E11" s="2" t="s">
        <v>629</v>
      </c>
    </row>
    <row r="12" ht="65" customHeight="1" spans="1:5">
      <c r="A12" s="2" t="s">
        <v>95</v>
      </c>
      <c r="B12" s="2">
        <f>COUNTIF('S1 70 studies'!$E$4:$E$73,A12)</f>
        <v>3</v>
      </c>
      <c r="C12" s="7">
        <f>B12/COUNTA('S1 70 studies'!$A$4:$A$73)</f>
        <v>0.0428571428571429</v>
      </c>
      <c r="D12" s="2" t="s">
        <v>636</v>
      </c>
      <c r="E12" s="2" t="s">
        <v>629</v>
      </c>
    </row>
    <row r="13" ht="65" customHeight="1" spans="1:5">
      <c r="A13" s="2" t="s">
        <v>40</v>
      </c>
      <c r="B13" s="2">
        <f>COUNTIF('S1 70 studies'!$E$4:$E$73,A13)</f>
        <v>7</v>
      </c>
      <c r="C13" s="7">
        <f>B13/COUNTA('S1 70 studies'!$A$4:$A$73)</f>
        <v>0.1</v>
      </c>
      <c r="D13" s="2" t="s">
        <v>637</v>
      </c>
      <c r="E13" s="2" t="s">
        <v>629</v>
      </c>
    </row>
    <row r="14" ht="65" customHeight="1" spans="1:5">
      <c r="A14" s="2" t="s">
        <v>638</v>
      </c>
      <c r="B14" s="2">
        <f>COUNTIF('S1 70 studies'!$E$4:$E$73,A14)</f>
        <v>0</v>
      </c>
      <c r="C14" s="7">
        <f>B14/COUNTA('S1 70 studies'!$A$4:$A$73)</f>
        <v>0</v>
      </c>
      <c r="D14" s="2" t="s">
        <v>638</v>
      </c>
      <c r="E14" s="2" t="s">
        <v>629</v>
      </c>
    </row>
    <row r="15" ht="70" customHeight="1" spans="1:5">
      <c r="A15" s="5" t="s">
        <v>639</v>
      </c>
      <c r="B15" s="5"/>
      <c r="C15" s="5"/>
      <c r="D15" s="5"/>
      <c r="E15" s="5"/>
    </row>
    <row r="16" ht="70" customHeight="1" spans="1:5">
      <c r="A16" s="5" t="s">
        <v>640</v>
      </c>
      <c r="B16" s="5"/>
      <c r="C16" s="5"/>
      <c r="D16" s="5"/>
      <c r="E16" s="5"/>
    </row>
  </sheetData>
  <mergeCells count="3">
    <mergeCell ref="A1:E1"/>
    <mergeCell ref="A15:E15"/>
    <mergeCell ref="A16:E16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showGridLines="0" workbookViewId="0">
      <pane ySplit="3" topLeftCell="A9" activePane="bottomLeft" state="frozen"/>
      <selection/>
      <selection pane="bottomLeft" activeCell="A1" sqref="A1:D1"/>
    </sheetView>
  </sheetViews>
  <sheetFormatPr defaultColWidth="9" defaultRowHeight="14" outlineLevelCol="3"/>
  <cols>
    <col min="1" max="1" width="38" customWidth="1"/>
    <col min="2" max="2" width="66" customWidth="1"/>
    <col min="3" max="3" width="18" customWidth="1"/>
    <col min="4" max="4" width="75" customWidth="1"/>
  </cols>
  <sheetData>
    <row r="1" ht="14.4" customHeight="1" spans="1:4">
      <c r="A1" s="1" t="s">
        <v>641</v>
      </c>
      <c r="B1" s="2"/>
      <c r="C1" s="2"/>
      <c r="D1" s="2"/>
    </row>
    <row r="2" customHeight="1" spans="1:4">
      <c r="A2" s="2"/>
      <c r="B2" s="2"/>
      <c r="C2" s="2"/>
      <c r="D2" s="2"/>
    </row>
    <row r="3" customHeight="1" spans="1:4">
      <c r="A3" s="3" t="s">
        <v>642</v>
      </c>
      <c r="B3" s="3" t="s">
        <v>643</v>
      </c>
      <c r="C3" s="3" t="s">
        <v>624</v>
      </c>
      <c r="D3" s="3" t="s">
        <v>644</v>
      </c>
    </row>
    <row r="4" ht="70" customHeight="1" spans="1:4">
      <c r="A4" s="2" t="s">
        <v>645</v>
      </c>
      <c r="B4" s="2" t="s">
        <v>646</v>
      </c>
      <c r="C4" s="2">
        <f>COUNTA('S1 70 studies'!A5,'S1 70 studies'!A8,'S1 70 studies'!A16,'S1 70 studies'!A18,'S1 70 studies'!A23,'S1 70 studies'!A30,'S1 70 studies'!A36,'S1 70 studies'!A37,'S1 70 studies'!A40,'S1 70 studies'!A45,'S1 70 studies'!A49,'S1 70 studies'!A62,'S1 70 studies'!A63,'S1 70 studies'!A64,'S1 70 studies'!A65,'S1 70 studies'!A66)</f>
        <v>16</v>
      </c>
      <c r="D4" s="2" t="s">
        <v>647</v>
      </c>
    </row>
    <row r="5" ht="70" customHeight="1" spans="1:4">
      <c r="A5" s="2" t="s">
        <v>648</v>
      </c>
      <c r="B5" s="2" t="s">
        <v>649</v>
      </c>
      <c r="C5" s="2">
        <f>COUNTA('S1 70 studies'!A5,'S1 70 studies'!A6,'S1 70 studies'!A10,'S1 70 studies'!A12,'S1 70 studies'!A13,'S1 70 studies'!A17,'S1 70 studies'!A18,'S1 70 studies'!A49,'S1 70 studies'!A64,'S1 70 studies'!A65,'S1 70 studies'!A67,'S1 70 studies'!A68,'S1 70 studies'!A73)</f>
        <v>13</v>
      </c>
      <c r="D5" s="2" t="s">
        <v>650</v>
      </c>
    </row>
    <row r="6" ht="70" customHeight="1" spans="1:4">
      <c r="A6" s="2" t="s">
        <v>651</v>
      </c>
      <c r="B6" s="2" t="s">
        <v>652</v>
      </c>
      <c r="C6" s="2">
        <f>COUNTA('S1 70 studies'!A11,'S1 70 studies'!A12,'S1 70 studies'!A13,'S1 70 studies'!A15,'S1 70 studies'!A18,'S1 70 studies'!A20,'S1 70 studies'!A26,'S1 70 studies'!A29,'S1 70 studies'!A36,'S1 70 studies'!A37,'S1 70 studies'!A38,'S1 70 studies'!A45,'S1 70 studies'!A46,'S1 70 studies'!A48,'S1 70 studies'!A49,'S1 70 studies'!A53,'S1 70 studies'!A60,'S1 70 studies'!A61,'S1 70 studies'!A64)</f>
        <v>19</v>
      </c>
      <c r="D6" s="2" t="s">
        <v>653</v>
      </c>
    </row>
    <row r="7" ht="70" customHeight="1" spans="1:4">
      <c r="A7" s="2" t="s">
        <v>557</v>
      </c>
      <c r="B7" s="2" t="s">
        <v>654</v>
      </c>
      <c r="C7" s="2">
        <f>COUNTA('S1 70 studies'!A7,'S1 70 studies'!A21,'S1 70 studies'!A33,'S1 70 studies'!A34,'S1 70 studies'!A39,'S1 70 studies'!A49,'S1 70 studies'!A52,'S1 70 studies'!A55,'S1 70 studies'!A57,'S1 70 studies'!A67,'S1 70 studies'!A68,'S1 70 studies'!A73)</f>
        <v>12</v>
      </c>
      <c r="D7" s="2" t="s">
        <v>655</v>
      </c>
    </row>
    <row r="8" ht="70" customHeight="1" spans="1:4">
      <c r="A8" s="2" t="s">
        <v>656</v>
      </c>
      <c r="B8" s="2" t="s">
        <v>657</v>
      </c>
      <c r="C8" s="2">
        <f>COUNTA('S1 70 studies'!A8,'S1 70 studies'!A19,'S1 70 studies'!A20,'S1 70 studies'!A23,'S1 70 studies'!A25,'S1 70 studies'!A27,'S1 70 studies'!A28,'S1 70 studies'!A34,'S1 70 studies'!A38,'S1 70 studies'!A46,'S1 70 studies'!A48,'S1 70 studies'!A58,'S1 70 studies'!A59,'S1 70 studies'!A69,'S1 70 studies'!A73)</f>
        <v>15</v>
      </c>
      <c r="D8" s="2" t="s">
        <v>658</v>
      </c>
    </row>
    <row r="9" ht="70" customHeight="1" spans="1:4">
      <c r="A9" s="2" t="s">
        <v>659</v>
      </c>
      <c r="B9" s="2" t="s">
        <v>660</v>
      </c>
      <c r="C9" s="2">
        <f>COUNTA('S1 70 studies'!A19,'S1 70 studies'!A20,'S1 70 studies'!A25,'S1 70 studies'!A28,'S1 70 studies'!A31,'S1 70 studies'!A38,'S1 70 studies'!A46,'S1 70 studies'!A48,'S1 70 studies'!A58,'S1 70 studies'!A59,'S1 70 studies'!A69,'S1 70 studies'!A70,'S1 70 studies'!A72)</f>
        <v>13</v>
      </c>
      <c r="D9" s="2" t="s">
        <v>661</v>
      </c>
    </row>
    <row r="10" ht="70" customHeight="1" spans="1:4">
      <c r="A10" s="2" t="s">
        <v>662</v>
      </c>
      <c r="B10" s="2" t="s">
        <v>663</v>
      </c>
      <c r="C10" s="2">
        <f>COUNTA('S1 70 studies'!A4,'S1 70 studies'!A6,'S1 70 studies'!A9,'S1 70 studies'!A11,'S1 70 studies'!A12,'S1 70 studies'!A13,'S1 70 studies'!A14,'S1 70 studies'!A15,'S1 70 studies'!A18,'S1 70 studies'!A20,'S1 70 studies'!A22,'S1 70 studies'!A24,'S1 70 studies'!A26,'S1 70 studies'!A29,'S1 70 studies'!A33,'S1 70 studies'!A34,'S1 70 studies'!A36,'S1 70 studies'!A37,'S1 70 studies'!A38,'S1 70 studies'!A39,'S1 70 studies'!A41,'S1 70 studies'!A45,'S1 70 studies'!A46,'S1 70 studies'!A48,'S1 70 studies'!A52,'S1 70 studies'!A53,'S1 70 studies'!A56,'S1 70 studies'!A57,'S1 70 studies'!A59,'S1 70 studies'!A60,'S1 70 studies'!A61,'S1 70 studies'!A64,'S1 70 studies'!A65,'S1 70 studies'!A67,'S1 70 studies'!A68,'S1 70 studies'!A69,'S1 70 studies'!A70,'S1 70 studies'!A71,'S1 70 studies'!A72,'S1 70 studies'!A73)</f>
        <v>40</v>
      </c>
      <c r="D10" s="2" t="s">
        <v>664</v>
      </c>
    </row>
  </sheetData>
  <mergeCells count="1">
    <mergeCell ref="A1:D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showGridLines="0" topLeftCell="C1" workbookViewId="0">
      <pane ySplit="3" topLeftCell="A4" activePane="bottomLeft" state="frozen"/>
      <selection/>
      <selection pane="bottomLeft" activeCell="A1" sqref="A1:F1"/>
    </sheetView>
  </sheetViews>
  <sheetFormatPr defaultColWidth="9" defaultRowHeight="14" outlineLevelCol="5"/>
  <cols>
    <col min="1" max="1" width="32" customWidth="1"/>
    <col min="2" max="2" width="20" customWidth="1"/>
    <col min="3" max="5" width="55" customWidth="1"/>
    <col min="6" max="6" width="42" customWidth="1"/>
  </cols>
  <sheetData>
    <row r="1" ht="14.4" customHeight="1" spans="1:6">
      <c r="A1" s="1" t="s">
        <v>665</v>
      </c>
      <c r="B1" s="2"/>
      <c r="C1" s="2"/>
      <c r="D1" s="2"/>
      <c r="E1" s="2"/>
      <c r="F1" s="2"/>
    </row>
    <row r="2" customHeight="1" spans="1:6">
      <c r="A2" s="2"/>
      <c r="B2" s="2"/>
      <c r="C2" s="2"/>
      <c r="D2" s="2"/>
      <c r="E2" s="2"/>
      <c r="F2" s="2"/>
    </row>
    <row r="3" ht="24" customHeight="1" spans="1:6">
      <c r="A3" s="3" t="s">
        <v>666</v>
      </c>
      <c r="B3" s="3" t="s">
        <v>667</v>
      </c>
      <c r="C3" s="3" t="s">
        <v>668</v>
      </c>
      <c r="D3" s="3" t="s">
        <v>669</v>
      </c>
      <c r="E3" s="3" t="s">
        <v>670</v>
      </c>
      <c r="F3" s="3" t="s">
        <v>671</v>
      </c>
    </row>
    <row r="4" ht="80" customHeight="1" spans="1:6">
      <c r="A4" s="2" t="s">
        <v>672</v>
      </c>
      <c r="B4" s="2">
        <f>COUNTA('S1 70 studies'!A4,'S1 70 studies'!A14)</f>
        <v>2</v>
      </c>
      <c r="C4" s="2" t="s">
        <v>673</v>
      </c>
      <c r="D4" s="2" t="s">
        <v>674</v>
      </c>
      <c r="E4" s="2" t="s">
        <v>675</v>
      </c>
      <c r="F4" s="2" t="s">
        <v>676</v>
      </c>
    </row>
    <row r="5" ht="80" customHeight="1" spans="1:6">
      <c r="A5" s="2" t="s">
        <v>465</v>
      </c>
      <c r="B5" s="2">
        <f>COUNTA('S1 70 studies'!A20,'S1 70 studies'!A56)</f>
        <v>2</v>
      </c>
      <c r="C5" s="2" t="s">
        <v>677</v>
      </c>
      <c r="D5" s="2" t="s">
        <v>678</v>
      </c>
      <c r="E5" s="2" t="s">
        <v>679</v>
      </c>
      <c r="F5" s="2" t="s">
        <v>680</v>
      </c>
    </row>
    <row r="6" ht="80" customHeight="1" spans="1:6">
      <c r="A6" s="2" t="s">
        <v>681</v>
      </c>
      <c r="B6" s="2">
        <f>0</f>
        <v>0</v>
      </c>
      <c r="C6" s="2" t="s">
        <v>682</v>
      </c>
      <c r="D6" s="2" t="s">
        <v>683</v>
      </c>
      <c r="E6" s="2" t="s">
        <v>683</v>
      </c>
      <c r="F6" s="2" t="s">
        <v>684</v>
      </c>
    </row>
    <row r="7" ht="80" customHeight="1" spans="1:6">
      <c r="A7" s="2" t="s">
        <v>685</v>
      </c>
      <c r="B7" s="2">
        <f>COUNTA('S1 70 studies'!A20,'S1 70 studies'!A22,'S1 70 studies'!A41,'S1 70 studies'!A59,'S1 70 studies'!A64,'S1 70 studies'!A65)</f>
        <v>6</v>
      </c>
      <c r="C7" s="2" t="s">
        <v>686</v>
      </c>
      <c r="D7" s="2" t="s">
        <v>687</v>
      </c>
      <c r="E7" s="2" t="s">
        <v>688</v>
      </c>
      <c r="F7" s="2" t="s">
        <v>689</v>
      </c>
    </row>
    <row r="8" ht="80" customHeight="1" spans="1:6">
      <c r="A8" s="2" t="s">
        <v>690</v>
      </c>
      <c r="B8" s="2">
        <f>COUNTA('S1 70 studies'!A6,'S1 70 studies'!A9,'S1 70 studies'!A20,'S1 70 studies'!A22,'S1 70 studies'!A33,'S1 70 studies'!A34,'S1 70 studies'!A39,'S1 70 studies'!A52,'S1 70 studies'!A57,'S1 70 studies'!A67,'S1 70 studies'!A68,'S1 70 studies'!A73)</f>
        <v>12</v>
      </c>
      <c r="C8" s="2" t="s">
        <v>691</v>
      </c>
      <c r="D8" s="2" t="s">
        <v>692</v>
      </c>
      <c r="E8" s="2" t="s">
        <v>693</v>
      </c>
      <c r="F8" s="2" t="s">
        <v>694</v>
      </c>
    </row>
    <row r="9" ht="80" customHeight="1" spans="1:6">
      <c r="A9" s="2" t="s">
        <v>695</v>
      </c>
      <c r="B9" s="2">
        <f>COUNTA('S1 70 studies'!A67)</f>
        <v>1</v>
      </c>
      <c r="C9" s="2" t="s">
        <v>696</v>
      </c>
      <c r="D9" s="2" t="s">
        <v>697</v>
      </c>
      <c r="E9" s="2" t="s">
        <v>698</v>
      </c>
      <c r="F9" s="2" t="s">
        <v>699</v>
      </c>
    </row>
    <row r="10" ht="80" customHeight="1" spans="1:6">
      <c r="A10" s="2" t="s">
        <v>700</v>
      </c>
      <c r="B10" s="2">
        <f>COUNTA('S1 70 studies'!A24)</f>
        <v>1</v>
      </c>
      <c r="C10" s="2" t="s">
        <v>701</v>
      </c>
      <c r="D10" s="2" t="s">
        <v>702</v>
      </c>
      <c r="E10" s="2" t="s">
        <v>703</v>
      </c>
      <c r="F10" s="2" t="s">
        <v>704</v>
      </c>
    </row>
    <row r="11" ht="80" customHeight="1" spans="1:6">
      <c r="A11" s="2" t="s">
        <v>705</v>
      </c>
      <c r="B11" s="2">
        <f>COUNTA('S1 70 studies'!A11,'S1 70 studies'!A12,'S1 70 studies'!A13,'S1 70 studies'!A15,'S1 70 studies'!A20,'S1 70 studies'!A26,'S1 70 studies'!A29,'S1 70 studies'!A36,'S1 70 studies'!A37,'S1 70 studies'!A38,'S1 70 studies'!A45,'S1 70 studies'!A46,'S1 70 studies'!A48,'S1 70 studies'!A53,'S1 70 studies'!A60,'S1 70 studies'!A61,'S1 70 studies'!A64)</f>
        <v>17</v>
      </c>
      <c r="C11" s="2" t="s">
        <v>706</v>
      </c>
      <c r="D11" s="2" t="s">
        <v>707</v>
      </c>
      <c r="E11" s="2" t="s">
        <v>708</v>
      </c>
      <c r="F11" s="2" t="s">
        <v>709</v>
      </c>
    </row>
    <row r="12" ht="80" customHeight="1" spans="1:6">
      <c r="A12" s="2" t="s">
        <v>562</v>
      </c>
      <c r="B12" s="2">
        <f>COUNTA('S1 70 studies'!A68)</f>
        <v>1</v>
      </c>
      <c r="C12" s="2" t="s">
        <v>710</v>
      </c>
      <c r="D12" s="2" t="s">
        <v>711</v>
      </c>
      <c r="E12" s="2" t="s">
        <v>712</v>
      </c>
      <c r="F12" s="2" t="s">
        <v>713</v>
      </c>
    </row>
    <row r="13" customHeight="1" spans="1:6">
      <c r="A13" s="2"/>
      <c r="B13" s="2"/>
      <c r="C13" s="2"/>
      <c r="D13" s="2"/>
      <c r="E13" s="2"/>
      <c r="F13" s="2"/>
    </row>
    <row r="14" ht="70" customHeight="1" spans="1:6">
      <c r="A14" s="5" t="s">
        <v>714</v>
      </c>
      <c r="B14" s="5"/>
      <c r="C14" s="5"/>
      <c r="D14" s="5"/>
      <c r="E14" s="5"/>
      <c r="F14" s="5"/>
    </row>
    <row r="15" ht="70" customHeight="1" spans="1:6">
      <c r="A15" s="5" t="s">
        <v>715</v>
      </c>
      <c r="B15" s="5"/>
      <c r="C15" s="5"/>
      <c r="D15" s="5"/>
      <c r="E15" s="5"/>
      <c r="F15" s="5"/>
    </row>
  </sheetData>
  <mergeCells count="3">
    <mergeCell ref="A1:F1"/>
    <mergeCell ref="A14:F14"/>
    <mergeCell ref="A15:F15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showGridLines="0" workbookViewId="0">
      <pane ySplit="3" topLeftCell="A4" activePane="bottomLeft" state="frozen"/>
      <selection/>
      <selection pane="bottomLeft" activeCell="A1" sqref="A1:F1"/>
    </sheetView>
  </sheetViews>
  <sheetFormatPr defaultColWidth="9" defaultRowHeight="14" outlineLevelCol="5"/>
  <cols>
    <col min="1" max="1" width="8" customWidth="1"/>
    <col min="2" max="2" width="16" customWidth="1"/>
    <col min="3" max="3" width="54" customWidth="1"/>
    <col min="4" max="4" width="18" customWidth="1"/>
    <col min="5" max="5" width="31" customWidth="1"/>
    <col min="6" max="6" width="72" customWidth="1"/>
  </cols>
  <sheetData>
    <row r="1" ht="14.4" customHeight="1" spans="1:6">
      <c r="A1" s="1" t="s">
        <v>716</v>
      </c>
      <c r="B1" s="2"/>
      <c r="C1" s="2"/>
      <c r="D1" s="2"/>
      <c r="E1" s="2"/>
      <c r="F1" s="2"/>
    </row>
    <row r="2" ht="40" customHeight="1" spans="1:6">
      <c r="A2" s="2" t="s">
        <v>717</v>
      </c>
      <c r="B2" s="2"/>
      <c r="C2" s="2"/>
      <c r="D2" s="2"/>
      <c r="E2" s="2"/>
      <c r="F2" s="2"/>
    </row>
    <row r="3" ht="26.4" customHeight="1" spans="1:6">
      <c r="A3" s="3" t="s">
        <v>718</v>
      </c>
      <c r="B3" s="3" t="s">
        <v>719</v>
      </c>
      <c r="C3" s="3" t="s">
        <v>720</v>
      </c>
      <c r="D3" s="3" t="s">
        <v>721</v>
      </c>
      <c r="E3" s="4" t="s">
        <v>722</v>
      </c>
      <c r="F3" s="4" t="s">
        <v>723</v>
      </c>
    </row>
    <row r="4" ht="100" customHeight="1" spans="1:6">
      <c r="A4" s="2">
        <v>1</v>
      </c>
      <c r="B4" s="2" t="s">
        <v>724</v>
      </c>
      <c r="C4" s="2" t="s">
        <v>725</v>
      </c>
      <c r="D4" s="2" t="s">
        <v>726</v>
      </c>
      <c r="E4" s="2" t="s">
        <v>727</v>
      </c>
      <c r="F4" s="2" t="s">
        <v>728</v>
      </c>
    </row>
    <row r="5" ht="100" customHeight="1" spans="1:6">
      <c r="A5" s="2">
        <v>2</v>
      </c>
      <c r="B5" s="2" t="s">
        <v>729</v>
      </c>
      <c r="C5" s="2" t="s">
        <v>730</v>
      </c>
      <c r="D5" s="2" t="s">
        <v>731</v>
      </c>
      <c r="E5" s="2" t="s">
        <v>729</v>
      </c>
      <c r="F5" s="2" t="s">
        <v>732</v>
      </c>
    </row>
    <row r="6" ht="100" customHeight="1" spans="1:6">
      <c r="A6" s="2">
        <v>3</v>
      </c>
      <c r="B6" s="2" t="s">
        <v>733</v>
      </c>
      <c r="C6" s="2" t="s">
        <v>734</v>
      </c>
      <c r="D6" s="2" t="s">
        <v>731</v>
      </c>
      <c r="E6" s="2" t="s">
        <v>733</v>
      </c>
      <c r="F6" s="2" t="s">
        <v>735</v>
      </c>
    </row>
    <row r="7" ht="100" customHeight="1" spans="1:6">
      <c r="A7" s="2">
        <v>4</v>
      </c>
      <c r="B7" s="2" t="s">
        <v>733</v>
      </c>
      <c r="C7" s="2" t="s">
        <v>736</v>
      </c>
      <c r="D7" s="2" t="s">
        <v>731</v>
      </c>
      <c r="E7" s="2" t="s">
        <v>733</v>
      </c>
      <c r="F7" s="2" t="s">
        <v>737</v>
      </c>
    </row>
    <row r="8" ht="100" customHeight="1" spans="1:6">
      <c r="A8" s="2">
        <v>5</v>
      </c>
      <c r="B8" s="2" t="s">
        <v>738</v>
      </c>
      <c r="C8" s="2" t="s">
        <v>739</v>
      </c>
      <c r="D8" s="2" t="s">
        <v>726</v>
      </c>
      <c r="E8" s="2" t="s">
        <v>738</v>
      </c>
      <c r="F8" s="2" t="s">
        <v>740</v>
      </c>
    </row>
    <row r="9" ht="100" customHeight="1" spans="1:6">
      <c r="A9" s="2">
        <v>6</v>
      </c>
      <c r="B9" s="2" t="s">
        <v>738</v>
      </c>
      <c r="C9" s="2" t="s">
        <v>741</v>
      </c>
      <c r="D9" s="2" t="s">
        <v>731</v>
      </c>
      <c r="E9" s="2" t="s">
        <v>742</v>
      </c>
      <c r="F9" s="2" t="s">
        <v>743</v>
      </c>
    </row>
    <row r="10" ht="100" customHeight="1" spans="1:6">
      <c r="A10" s="2">
        <v>7</v>
      </c>
      <c r="B10" s="2" t="s">
        <v>738</v>
      </c>
      <c r="C10" s="2" t="s">
        <v>744</v>
      </c>
      <c r="D10" s="2" t="s">
        <v>726</v>
      </c>
      <c r="E10" s="2" t="s">
        <v>738</v>
      </c>
      <c r="F10" s="2" t="s">
        <v>745</v>
      </c>
    </row>
    <row r="11" ht="100" customHeight="1" spans="1:6">
      <c r="A11" s="2">
        <v>8</v>
      </c>
      <c r="B11" s="2" t="s">
        <v>738</v>
      </c>
      <c r="C11" s="2" t="s">
        <v>746</v>
      </c>
      <c r="D11" s="2" t="s">
        <v>726</v>
      </c>
      <c r="E11" s="2" t="s">
        <v>747</v>
      </c>
      <c r="F11" s="2" t="s">
        <v>748</v>
      </c>
    </row>
    <row r="12" ht="100" customHeight="1" spans="1:6">
      <c r="A12" s="2">
        <v>9</v>
      </c>
      <c r="B12" s="2" t="s">
        <v>738</v>
      </c>
      <c r="C12" s="2" t="s">
        <v>749</v>
      </c>
      <c r="D12" s="2" t="s">
        <v>731</v>
      </c>
      <c r="E12" s="2" t="s">
        <v>750</v>
      </c>
      <c r="F12" s="2" t="s">
        <v>751</v>
      </c>
    </row>
    <row r="13" ht="100" customHeight="1" spans="1:6">
      <c r="A13" s="2">
        <v>10</v>
      </c>
      <c r="B13" s="2" t="s">
        <v>738</v>
      </c>
      <c r="C13" s="2" t="s">
        <v>752</v>
      </c>
      <c r="D13" s="2" t="s">
        <v>726</v>
      </c>
      <c r="E13" s="2" t="s">
        <v>753</v>
      </c>
      <c r="F13" s="2" t="s">
        <v>754</v>
      </c>
    </row>
    <row r="14" ht="100" customHeight="1" spans="1:6">
      <c r="A14" s="2">
        <v>11</v>
      </c>
      <c r="B14" s="2" t="s">
        <v>738</v>
      </c>
      <c r="C14" s="2" t="s">
        <v>755</v>
      </c>
      <c r="D14" s="2" t="s">
        <v>726</v>
      </c>
      <c r="E14" s="2" t="s">
        <v>753</v>
      </c>
      <c r="F14" s="2" t="s">
        <v>756</v>
      </c>
    </row>
    <row r="15" ht="100" customHeight="1" spans="1:6">
      <c r="A15" s="2">
        <v>12</v>
      </c>
      <c r="B15" s="2" t="s">
        <v>738</v>
      </c>
      <c r="C15" s="2" t="s">
        <v>757</v>
      </c>
      <c r="D15" s="2" t="s">
        <v>758</v>
      </c>
      <c r="E15" s="2" t="s">
        <v>759</v>
      </c>
      <c r="F15" s="2" t="s">
        <v>760</v>
      </c>
    </row>
    <row r="16" ht="100" customHeight="1" spans="1:6">
      <c r="A16" s="2">
        <v>13</v>
      </c>
      <c r="B16" s="2" t="s">
        <v>738</v>
      </c>
      <c r="C16" s="2" t="s">
        <v>761</v>
      </c>
      <c r="D16" s="2" t="s">
        <v>726</v>
      </c>
      <c r="E16" s="2" t="s">
        <v>762</v>
      </c>
      <c r="F16" s="2" t="s">
        <v>763</v>
      </c>
    </row>
    <row r="17" ht="100" customHeight="1" spans="1:6">
      <c r="A17" s="2">
        <v>14</v>
      </c>
      <c r="B17" s="2" t="s">
        <v>764</v>
      </c>
      <c r="C17" s="2" t="s">
        <v>765</v>
      </c>
      <c r="D17" s="2" t="s">
        <v>726</v>
      </c>
      <c r="E17" s="2" t="s">
        <v>766</v>
      </c>
      <c r="F17" s="2" t="s">
        <v>767</v>
      </c>
    </row>
    <row r="18" ht="100" customHeight="1" spans="1:6">
      <c r="A18" s="2">
        <v>15</v>
      </c>
      <c r="B18" s="2" t="s">
        <v>764</v>
      </c>
      <c r="C18" s="2" t="s">
        <v>768</v>
      </c>
      <c r="D18" s="2" t="s">
        <v>731</v>
      </c>
      <c r="E18" s="2" t="s">
        <v>769</v>
      </c>
      <c r="F18" s="2" t="s">
        <v>770</v>
      </c>
    </row>
    <row r="19" ht="100" customHeight="1" spans="1:6">
      <c r="A19" s="2">
        <v>16</v>
      </c>
      <c r="B19" s="2" t="s">
        <v>764</v>
      </c>
      <c r="C19" s="2" t="s">
        <v>771</v>
      </c>
      <c r="D19" s="2" t="s">
        <v>758</v>
      </c>
      <c r="E19" s="2" t="s">
        <v>759</v>
      </c>
      <c r="F19" s="2" t="s">
        <v>772</v>
      </c>
    </row>
    <row r="20" ht="100" customHeight="1" spans="1:6">
      <c r="A20" s="2">
        <v>17</v>
      </c>
      <c r="B20" s="2" t="s">
        <v>764</v>
      </c>
      <c r="C20" s="2" t="s">
        <v>773</v>
      </c>
      <c r="D20" s="2" t="s">
        <v>731</v>
      </c>
      <c r="E20" s="2" t="s">
        <v>769</v>
      </c>
      <c r="F20" s="2" t="s">
        <v>774</v>
      </c>
    </row>
    <row r="21" ht="100" customHeight="1" spans="1:6">
      <c r="A21" s="2">
        <v>18</v>
      </c>
      <c r="B21" s="2" t="s">
        <v>764</v>
      </c>
      <c r="C21" s="2" t="s">
        <v>775</v>
      </c>
      <c r="D21" s="2" t="s">
        <v>731</v>
      </c>
      <c r="E21" s="2" t="s">
        <v>776</v>
      </c>
      <c r="F21" s="2" t="s">
        <v>777</v>
      </c>
    </row>
    <row r="22" ht="100" customHeight="1" spans="1:6">
      <c r="A22" s="2">
        <v>19</v>
      </c>
      <c r="B22" s="2" t="s">
        <v>778</v>
      </c>
      <c r="C22" s="2" t="s">
        <v>779</v>
      </c>
      <c r="D22" s="2" t="s">
        <v>731</v>
      </c>
      <c r="E22" s="2" t="s">
        <v>780</v>
      </c>
      <c r="F22" s="2" t="s">
        <v>781</v>
      </c>
    </row>
    <row r="23" ht="100" customHeight="1" spans="1:6">
      <c r="A23" s="2">
        <v>20</v>
      </c>
      <c r="B23" s="2" t="s">
        <v>778</v>
      </c>
      <c r="C23" s="2" t="s">
        <v>782</v>
      </c>
      <c r="D23" s="2" t="s">
        <v>731</v>
      </c>
      <c r="E23" s="2" t="s">
        <v>783</v>
      </c>
      <c r="F23" s="2" t="s">
        <v>784</v>
      </c>
    </row>
    <row r="24" ht="100" customHeight="1" spans="1:6">
      <c r="A24" s="2">
        <v>21</v>
      </c>
      <c r="B24" s="2" t="s">
        <v>778</v>
      </c>
      <c r="C24" s="2" t="s">
        <v>785</v>
      </c>
      <c r="D24" s="2" t="s">
        <v>731</v>
      </c>
      <c r="E24" s="2" t="s">
        <v>786</v>
      </c>
      <c r="F24" s="2" t="s">
        <v>787</v>
      </c>
    </row>
    <row r="25" ht="100" customHeight="1" spans="1:6">
      <c r="A25" s="2">
        <v>22</v>
      </c>
      <c r="B25" s="2" t="s">
        <v>788</v>
      </c>
      <c r="C25" s="2" t="s">
        <v>789</v>
      </c>
      <c r="D25" s="2" t="s">
        <v>726</v>
      </c>
      <c r="E25" s="2" t="s">
        <v>788</v>
      </c>
      <c r="F25" s="2" t="s">
        <v>790</v>
      </c>
    </row>
    <row r="26" ht="52.8" customHeight="1" spans="1:6">
      <c r="A26" s="2" t="s">
        <v>791</v>
      </c>
      <c r="B26" s="2"/>
      <c r="C26" s="2" t="s">
        <v>792</v>
      </c>
      <c r="D26" s="2"/>
      <c r="E26" s="2"/>
      <c r="F26" s="2" t="s">
        <v>793</v>
      </c>
    </row>
  </sheetData>
  <mergeCells count="3">
    <mergeCell ref="A1:D1"/>
    <mergeCell ref="A1:F1"/>
    <mergeCell ref="A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S1 70 studies</vt:lpstr>
      <vt:lpstr>S2 geographical distribution</vt:lpstr>
      <vt:lpstr>S3 descriptive synthesis</vt:lpstr>
      <vt:lpstr>S4 constrained groups</vt:lpstr>
      <vt:lpstr>S5 PRISMA ScR checklist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冶亚婷</cp:lastModifiedBy>
  <dcterms:created xsi:type="dcterms:W3CDTF">2026-10-12T07:08:06Z</dcterms:created>
  <dcterms:modified xsi:type="dcterms:W3CDTF">2026-10-12T09:27:33Z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39323B06279B4670BC935022B7AF8A04_13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